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V:\FINGRP\NEW Purchasing\2024 Solicitations\24-019 Bulk Furniture and Fixtures Purchase\"/>
    </mc:Choice>
  </mc:AlternateContent>
  <xr:revisionPtr revIDLastSave="0" documentId="13_ncr:1_{2F5E9A59-017C-40DB-8BC6-A531CD6C7DC4}" xr6:coauthVersionLast="47" xr6:coauthVersionMax="47" xr10:uidLastSave="{00000000-0000-0000-0000-000000000000}"/>
  <bookViews>
    <workbookView xWindow="-120" yWindow="-120" windowWidth="29040" windowHeight="15840" tabRatio="954" xr2:uid="{00000000-000D-0000-FFFF-FFFF00000000}"/>
  </bookViews>
  <sheets>
    <sheet name="MASTER BID ROLL UP SHEET" sheetId="4" r:id="rId1"/>
    <sheet name="1. AGATI" sheetId="25" r:id="rId2"/>
    <sheet name="2. AIS" sheetId="3" r:id="rId3"/>
    <sheet name="3. ARCADIA CONTRACT-ENCORE" sheetId="5" r:id="rId4"/>
    <sheet name="4. CLARUS" sheetId="6" r:id="rId5"/>
    <sheet name="5. EGAN" sheetId="7" r:id="rId6"/>
    <sheet name="6. EMECO" sheetId="8" r:id="rId7"/>
    <sheet name="7. ENWORK" sheetId="10" r:id="rId8"/>
    <sheet name="8. ERG" sheetId="11" r:id="rId9"/>
    <sheet name="9. HAWORTH" sheetId="12" r:id="rId10"/>
    <sheet name="10. JSI" sheetId="13" r:id="rId11"/>
    <sheet name="11. KI" sheetId="14" r:id="rId12"/>
    <sheet name="12. MAGNUSON" sheetId="15" r:id="rId13"/>
    <sheet name="13. MAVERICK" sheetId="22" r:id="rId14"/>
    <sheet name="14. MEDIA TECHNOLOGIES" sheetId="16" r:id="rId15"/>
    <sheet name="15. OFS" sheetId="9" r:id="rId16"/>
    <sheet name="16. SCANDINAVIAN SPACES" sheetId="17" r:id="rId17"/>
    <sheet name="17. SIT ON IT" sheetId="18" r:id="rId18"/>
    <sheet name="18. SECTION NOT USED" sheetId="19" r:id="rId19"/>
    <sheet name="19. MISCELLANEOUS" sheetId="20" r:id="rId20"/>
    <sheet name="20. WORDEN" sheetId="27" r:id="rId21"/>
    <sheet name="Sheet1" sheetId="28"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 i="27" l="1"/>
  <c r="O11" i="25"/>
  <c r="O15" i="25" s="1"/>
  <c r="C9" i="4"/>
  <c r="B9" i="4"/>
  <c r="O12" i="12"/>
  <c r="O24" i="6"/>
  <c r="O20" i="6"/>
  <c r="P4" i="6"/>
  <c r="P15" i="6"/>
  <c r="P16" i="6"/>
  <c r="P4" i="25"/>
  <c r="P5" i="25"/>
  <c r="P5" i="10"/>
  <c r="P23" i="10"/>
  <c r="P7" i="12"/>
  <c r="P8" i="20"/>
  <c r="P9" i="20"/>
  <c r="P6" i="27"/>
  <c r="P7" i="27"/>
  <c r="P22" i="14"/>
  <c r="P15" i="14" l="1"/>
  <c r="P16" i="14"/>
  <c r="P17" i="14"/>
  <c r="P12" i="14"/>
  <c r="P13" i="14"/>
  <c r="P14" i="14"/>
  <c r="P10" i="10"/>
  <c r="P5" i="12" l="1"/>
  <c r="P6" i="12"/>
  <c r="P10" i="6" l="1"/>
  <c r="P9" i="6"/>
  <c r="P13" i="6"/>
  <c r="P11" i="6"/>
  <c r="P8" i="27"/>
  <c r="P5" i="27"/>
  <c r="P4" i="27"/>
  <c r="O16" i="27" l="1"/>
  <c r="C23" i="4" s="1"/>
  <c r="B23" i="4"/>
  <c r="P13" i="20"/>
  <c r="P16" i="18"/>
  <c r="P11" i="18" l="1"/>
  <c r="P10" i="18"/>
  <c r="P5" i="18"/>
  <c r="P9" i="15"/>
  <c r="P8" i="15"/>
  <c r="P7" i="15"/>
  <c r="P12" i="15"/>
  <c r="P20" i="14"/>
  <c r="P8" i="12"/>
  <c r="P8" i="10" l="1"/>
  <c r="P4" i="11"/>
  <c r="P4" i="13" l="1"/>
  <c r="P11" i="20" l="1"/>
  <c r="P12" i="20"/>
  <c r="P5" i="22"/>
  <c r="P6" i="22"/>
  <c r="P7" i="22"/>
  <c r="P4" i="15"/>
  <c r="P5" i="15"/>
  <c r="P6" i="15"/>
  <c r="O16" i="15" s="1"/>
  <c r="P10" i="15"/>
  <c r="P11" i="15"/>
  <c r="P6" i="14"/>
  <c r="P7" i="14"/>
  <c r="P8" i="14"/>
  <c r="P9" i="14"/>
  <c r="P10" i="14"/>
  <c r="P11" i="14"/>
  <c r="P18" i="14"/>
  <c r="P19" i="14"/>
  <c r="P21" i="14"/>
  <c r="P23" i="14"/>
  <c r="P5" i="14"/>
  <c r="P4" i="14"/>
  <c r="B17" i="4"/>
  <c r="C17" i="4"/>
  <c r="P5" i="6"/>
  <c r="P7" i="7"/>
  <c r="O11" i="16"/>
  <c r="O15" i="16"/>
  <c r="O27" i="14" l="1"/>
  <c r="B14" i="4" s="1"/>
  <c r="B15" i="4"/>
  <c r="O20" i="15"/>
  <c r="C15" i="4" s="1"/>
  <c r="O8" i="13"/>
  <c r="O12" i="13" s="1"/>
  <c r="C13" i="4" s="1"/>
  <c r="P8" i="22"/>
  <c r="P8" i="6"/>
  <c r="P7" i="6"/>
  <c r="P6" i="6"/>
  <c r="P4" i="8"/>
  <c r="P5" i="8"/>
  <c r="P6" i="7"/>
  <c r="P5" i="7"/>
  <c r="P4" i="7"/>
  <c r="O9" i="8" l="1"/>
  <c r="O13" i="8" s="1"/>
  <c r="O31" i="14"/>
  <c r="C14" i="4" s="1"/>
  <c r="B13" i="4"/>
  <c r="P9" i="7"/>
  <c r="P8" i="7"/>
  <c r="P6" i="20" l="1"/>
  <c r="P15" i="18"/>
  <c r="P14" i="18"/>
  <c r="P4" i="18" l="1"/>
  <c r="P4" i="12"/>
  <c r="B12" i="4" s="1"/>
  <c r="P17" i="17" l="1"/>
  <c r="P9" i="9"/>
  <c r="P10" i="9"/>
  <c r="P5" i="20" l="1"/>
  <c r="P5" i="11"/>
  <c r="P21" i="10" l="1"/>
  <c r="P15" i="10" l="1"/>
  <c r="P6" i="10"/>
  <c r="P6" i="5"/>
  <c r="P19" i="18"/>
  <c r="P18" i="18"/>
  <c r="P17" i="18"/>
  <c r="P13" i="18"/>
  <c r="P12" i="18"/>
  <c r="P9" i="18"/>
  <c r="P8" i="18"/>
  <c r="P7" i="18"/>
  <c r="P6" i="18"/>
  <c r="P16" i="17"/>
  <c r="P15" i="17"/>
  <c r="P14" i="17"/>
  <c r="P13" i="17"/>
  <c r="P12" i="17"/>
  <c r="P11" i="17"/>
  <c r="P10" i="17"/>
  <c r="P9" i="17"/>
  <c r="P8" i="17"/>
  <c r="P7" i="17"/>
  <c r="P6" i="17"/>
  <c r="P5" i="17"/>
  <c r="P4" i="17"/>
  <c r="P8" i="9"/>
  <c r="P7" i="9"/>
  <c r="P6" i="9"/>
  <c r="P5" i="9"/>
  <c r="P4" i="9"/>
  <c r="P7" i="20"/>
  <c r="P7" i="16"/>
  <c r="P6" i="16"/>
  <c r="P5" i="16"/>
  <c r="P4" i="16"/>
  <c r="P4" i="22"/>
  <c r="O12" i="22" s="1"/>
  <c r="P4" i="20"/>
  <c r="P16" i="20"/>
  <c r="P15" i="20"/>
  <c r="P14" i="20"/>
  <c r="O9" i="11"/>
  <c r="P24" i="10"/>
  <c r="P22" i="10"/>
  <c r="P20" i="10"/>
  <c r="P19" i="10"/>
  <c r="P18" i="10"/>
  <c r="P17" i="10"/>
  <c r="P16" i="10"/>
  <c r="P14" i="10"/>
  <c r="P13" i="10"/>
  <c r="P12" i="10"/>
  <c r="P11" i="10"/>
  <c r="P9" i="10"/>
  <c r="P7" i="10"/>
  <c r="P4" i="10"/>
  <c r="O28" i="10" s="1"/>
  <c r="P7" i="5"/>
  <c r="O11" i="5" s="1"/>
  <c r="B6" i="4" s="1"/>
  <c r="P10" i="7"/>
  <c r="P14" i="6"/>
  <c r="P12" i="6"/>
  <c r="P10" i="20"/>
  <c r="P5" i="5"/>
  <c r="P4" i="5"/>
  <c r="P6" i="25"/>
  <c r="P7" i="25"/>
  <c r="O15" i="5" l="1"/>
  <c r="C6" i="4" s="1"/>
  <c r="B7" i="4"/>
  <c r="O14" i="7"/>
  <c r="O23" i="18"/>
  <c r="O21" i="17"/>
  <c r="B19" i="4" s="1"/>
  <c r="O14" i="9"/>
  <c r="B18" i="4" s="1"/>
  <c r="O16" i="22"/>
  <c r="C16" i="4" s="1"/>
  <c r="B16" i="4"/>
  <c r="B11" i="4"/>
  <c r="O13" i="11"/>
  <c r="C11" i="4" s="1"/>
  <c r="C4" i="4"/>
  <c r="B4" i="4"/>
  <c r="O20" i="20"/>
  <c r="O18" i="7" l="1"/>
  <c r="C8" i="4" s="1"/>
  <c r="B8" i="4"/>
  <c r="O24" i="20"/>
  <c r="C22" i="4" s="1"/>
  <c r="B22" i="4"/>
  <c r="O27" i="18"/>
  <c r="B20" i="4"/>
  <c r="O18" i="9"/>
  <c r="C18" i="4" s="1"/>
  <c r="O32" i="10"/>
  <c r="C10" i="4" s="1"/>
  <c r="B10" i="4"/>
  <c r="B25" i="4" s="1"/>
  <c r="O8" i="19"/>
  <c r="P4" i="3"/>
  <c r="O8" i="3" s="1"/>
  <c r="C20" i="4" l="1"/>
  <c r="B5" i="4"/>
  <c r="O12" i="3"/>
  <c r="C5" i="4" s="1"/>
  <c r="O25" i="17"/>
  <c r="C19" i="4" s="1" a="1"/>
  <c r="C19" i="4" s="1"/>
  <c r="O12" i="19"/>
  <c r="C7" i="4" l="1"/>
  <c r="O16" i="12" l="1"/>
  <c r="C12" i="4" s="1"/>
  <c r="C25"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76">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futureMetadata>
  <futureMetadata name="XLDAPR" count="1">
    <bk>
      <extLst>
        <ext uri="{bdbb8cdc-fa1e-496e-a857-3c3f30c029c3}">
          <xda:dynamicArrayProperties fDynamic="1" fCollapsed="0"/>
        </ext>
      </extLst>
    </bk>
  </futureMetadata>
  <cellMetadata count="1">
    <bk>
      <rc t="2" v="0"/>
    </bk>
  </cellMetadata>
  <valueMetadata count="7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valueMetadata>
</metadata>
</file>

<file path=xl/sharedStrings.xml><?xml version="1.0" encoding="utf-8"?>
<sst xmlns="http://schemas.openxmlformats.org/spreadsheetml/2006/main" count="1981" uniqueCount="585">
  <si>
    <t>COLUMBUS METROPOLITAN LIBRARY</t>
  </si>
  <si>
    <t>MARION FRANKLIN BRANCH FURNITURE BID ROLL UP SHEET</t>
  </si>
  <si>
    <t>TOTAL WITHOUT SECTION DISCOUNTS</t>
  </si>
  <si>
    <t>TOTAL WITH SECTION DISCOUNTS</t>
  </si>
  <si>
    <t>SECTION 1
AGATI</t>
  </si>
  <si>
    <t>SECTION 2
AIS</t>
  </si>
  <si>
    <t>SECTION 3
ARCADIA CONTRACT / ENCORE</t>
  </si>
  <si>
    <t>SECTION 4
CLARUS</t>
  </si>
  <si>
    <t>SECTION 5
EGAN</t>
  </si>
  <si>
    <t>SECTION 6
EMECO</t>
  </si>
  <si>
    <t>SECTION 7
ENWORK</t>
  </si>
  <si>
    <t>SECTION 8
ERG</t>
  </si>
  <si>
    <t>SECTION 9
HAWORTH OR EQUAL</t>
  </si>
  <si>
    <t>SECTION 10
JSI</t>
  </si>
  <si>
    <t>SECTION 11
KI</t>
  </si>
  <si>
    <t>SECTION 12
MAGNUSON</t>
  </si>
  <si>
    <t>SECTION 13
MAVERICK</t>
  </si>
  <si>
    <t>SECTION 14
MEDIA TECHNOLOGIES</t>
  </si>
  <si>
    <t>SECTION 15
OFS</t>
  </si>
  <si>
    <t>SECTION 16
SCANDINAVIAN SPACES</t>
  </si>
  <si>
    <t>SECTION 17
SIT ON IT</t>
  </si>
  <si>
    <t>SECTION 18
SECTION NOT USED</t>
  </si>
  <si>
    <t>SECTION NOT USED</t>
  </si>
  <si>
    <t>SECTION 19
MISCELANEOUS</t>
  </si>
  <si>
    <t>SECTION 20
WORDEN</t>
  </si>
  <si>
    <r>
      <t xml:space="preserve">TOTAL 
</t>
    </r>
    <r>
      <rPr>
        <sz val="11"/>
        <color rgb="FF000000"/>
        <rFont val="Arial"/>
        <family val="2"/>
      </rPr>
      <t>(Includes Delivery and Installation)</t>
    </r>
  </si>
  <si>
    <t xml:space="preserve"> </t>
  </si>
  <si>
    <t>MARION FRANKLIN BRANCH FURNITURE BID SHEET</t>
  </si>
  <si>
    <t>SECTION 1 - AGATI</t>
  </si>
  <si>
    <t>LOCATION</t>
  </si>
  <si>
    <t>FLOOR</t>
  </si>
  <si>
    <t>ROOM NUMBER</t>
  </si>
  <si>
    <t>AREA</t>
  </si>
  <si>
    <t>FURNITURE CODE</t>
  </si>
  <si>
    <t>FURNITURE TYPE</t>
  </si>
  <si>
    <t>QUANTITY</t>
  </si>
  <si>
    <t>FURNITURE IMAGE</t>
  </si>
  <si>
    <t>FURNITURE MANUFACTURER</t>
  </si>
  <si>
    <t>STYLE NAME</t>
  </si>
  <si>
    <t>MODEL NUMBER</t>
  </si>
  <si>
    <t>DIMENSIONS</t>
  </si>
  <si>
    <t>FINISH SPECIFICATION</t>
  </si>
  <si>
    <t>NOTES</t>
  </si>
  <si>
    <t>PRICE PER UNIT</t>
  </si>
  <si>
    <t>TOTAL PRICE</t>
  </si>
  <si>
    <t>VENDOR</t>
  </si>
  <si>
    <t>MAR</t>
  </si>
  <si>
    <t>ENTRY VESTIBULE</t>
  </si>
  <si>
    <t xml:space="preserve">BEN-02
</t>
  </si>
  <si>
    <t>BENCH</t>
  </si>
  <si>
    <t>AGATI</t>
  </si>
  <si>
    <t>Roland Bench</t>
  </si>
  <si>
    <t>ROL-STG-1525-72</t>
  </si>
  <si>
    <t>72"w x 22"d x 19" seat height</t>
  </si>
  <si>
    <t>Frame: Metallic Silver powdercoat
Seat Cushions: ArcCom, Velocity AC-61986, Color: Sappphire #7
Table Top: Cambria, Ainsley,  1.25"th quartz surface</t>
  </si>
  <si>
    <t>Steel frame bench with 2 upholstered cushions; 1 centered 2.25" thick solid surface table;</t>
  </si>
  <si>
    <t>ADULT</t>
  </si>
  <si>
    <t>DWK-05</t>
  </si>
  <si>
    <t>COMPUTER CARREL</t>
  </si>
  <si>
    <t>Agati</t>
  </si>
  <si>
    <t>Custom Cove  Carrell</t>
  </si>
  <si>
    <t>48"w X 30"D</t>
  </si>
  <si>
    <t>Finishes to be selected from Agati Standards</t>
  </si>
  <si>
    <t>TEEN</t>
  </si>
  <si>
    <t>LC-15</t>
  </si>
  <si>
    <t>LOUNGE SYSTEM</t>
  </si>
  <si>
    <t>Hampton</t>
  </si>
  <si>
    <t>CUS-HMPO-STG-01</t>
  </si>
  <si>
    <t>45 Degree Curve , 2'W at front, 5' wide at back (SEE PLAN)
SHELF AT 42"H</t>
  </si>
  <si>
    <t>Upholstery: 
Back: Architex, Pattern:Orion, Color: Marlin
Screen: Architex, Pattern:Orion, Color: Marlin       
Seat: ArcCom, Pattern: Glam AC-62442, Color: Twilight #23
Leg: silver metallic                                              
Counter Height Table: Wilsonart Satin Stainless 4830K-18</t>
  </si>
  <si>
    <t>Custome Hampton Banquette, (3) Sections (Includes 1 LC-18 in line below) with cushioned seat and back, metal legs, Upholstered Screen, and a plastic laminate shelf.</t>
  </si>
  <si>
    <t>LC-18</t>
  </si>
  <si>
    <t>Malibu</t>
  </si>
  <si>
    <t>30"W  (SEE PLAN)
SHELF AT 42"H</t>
  </si>
  <si>
    <t>Custome Hampton Banquette, (3) Sections (includes 2 LC-15 from line above) with cushioned seat and back, metal legs, Upholstered Screen, and a plastic laminate shelf.</t>
  </si>
  <si>
    <t>DELIVERY AND INSTALL FOR SECTION</t>
  </si>
  <si>
    <t>TOTAL FOR SECTION</t>
  </si>
  <si>
    <t>DISCOUNT IF AWARDED ALL ITEMS IN THIS SECTION</t>
  </si>
  <si>
    <t>TOTAL WITH DISCOUNT THIS SECTION</t>
  </si>
  <si>
    <t>SECTION 2 - AIS</t>
  </si>
  <si>
    <t>STAFF WORKROOM</t>
  </si>
  <si>
    <t>DKW-01</t>
  </si>
  <si>
    <t>BENCHING</t>
  </si>
  <si>
    <t>AIS</t>
  </si>
  <si>
    <t>PowerBench</t>
  </si>
  <si>
    <t>192"l x 33"d overall</t>
  </si>
  <si>
    <t>Metal: Grey Value 1</t>
  </si>
  <si>
    <t>Single sided. 4 stations 4' wide with adjustable height work surfaces.  Double End Beam Mount laminate gallery panels at exposed ends (not needed at wall). 16" High tackable screens both on center spine and between each station.  Provide convenience power at each station.  Station to be powered from the wall with power whip at one end of the unit.  Provide power and data in PowerBench.  Refer to plan for layout.</t>
  </si>
  <si>
    <t>SECTION 3 - ARCADIA CONTRACT-ENCORE</t>
  </si>
  <si>
    <t>TEENS</t>
  </si>
  <si>
    <t>CH-24</t>
  </si>
  <si>
    <t>ARM CHAIR</t>
  </si>
  <si>
    <t>Arcadia Contract</t>
  </si>
  <si>
    <t>Flirt Guest</t>
  </si>
  <si>
    <t>6910-FS01</t>
  </si>
  <si>
    <t>27" W x 24" D x 31" H</t>
  </si>
  <si>
    <t>4-Leg Guest Chair, FIXED SEAT, Casters
Upholstery: Momentum Textiles, Pattern: Silica Triad, Color: Crest
Metal:  #90 Metallic Silver</t>
  </si>
  <si>
    <t>FIXED SEAT</t>
  </si>
  <si>
    <t xml:space="preserve">CHILDREN'S </t>
  </si>
  <si>
    <t>LC-05</t>
  </si>
  <si>
    <t>LOUNGE CHAIR</t>
  </si>
  <si>
    <t>SmallSorts Children's Single- Seat Bench with Back</t>
  </si>
  <si>
    <t>7951-PF02-SS1</t>
  </si>
  <si>
    <t>W 25 D26 H 24.5</t>
  </si>
  <si>
    <t>Upholstery:  
Designtex, Beguiled by the Wild 3043, 
2 Chairs Color: 602 Purple Starling
2 Chairs Color: 304 Orchid Mantis
1 Chair Color: 409 Blue Gecko
Leg: #0535 Metallic Silver</t>
  </si>
  <si>
    <t>PRIVACY ROOM</t>
  </si>
  <si>
    <t>LC-01</t>
  </si>
  <si>
    <t>Encore</t>
  </si>
  <si>
    <t>Fling</t>
  </si>
  <si>
    <t>2170-U</t>
  </si>
  <si>
    <t>28.5" W x 27.75" D x 30" H</t>
  </si>
  <si>
    <t>Upholstery: 
Architex, Pattern: Etch, Color: Cobalt
Leg: #90 Metallic Silver</t>
  </si>
  <si>
    <t>Upholstery: 
LDI Enviroleather, Pattern: Stripe, Color: Custom
Leg: #90 Metallic Silver</t>
  </si>
  <si>
    <t>SECTION 4 - CLARUS</t>
  </si>
  <si>
    <t>BREAK AREA</t>
  </si>
  <si>
    <t>WTB-01</t>
  </si>
  <si>
    <t>MAGNETIC GLASSBOARD</t>
  </si>
  <si>
    <t>Clarus</t>
  </si>
  <si>
    <t>FLOAT MAGNETIC GLASSBOARD</t>
  </si>
  <si>
    <t>N/A</t>
  </si>
  <si>
    <t>72"W X 48"H</t>
  </si>
  <si>
    <t>PURE WHITE</t>
  </si>
  <si>
    <r>
      <rPr>
        <sz val="12"/>
        <rFont val="Arial"/>
        <family val="2"/>
      </rPr>
      <t>PROVIDE FLOAT CONCEALING MOUNTING HARDWARE AS NECESSARY PER MANUFACTURER RECOMMENDATIONS.
INCLUDE T TRAY FOR EACH BOARD.
INCLUDE (2) SETS OF  MARKERS, ERASERS, AND MAGNETICS FOR EACH GLASSBOARD.</t>
    </r>
  </si>
  <si>
    <t>WORK AREA</t>
  </si>
  <si>
    <t>WTB-02</t>
  </si>
  <si>
    <t>4'W X 3'H</t>
  </si>
  <si>
    <t>STUDY ROOM</t>
  </si>
  <si>
    <t>WTB-10</t>
  </si>
  <si>
    <t>48"W X 48"H</t>
  </si>
  <si>
    <t>OFFICE</t>
  </si>
  <si>
    <t>MEETING ROOM</t>
  </si>
  <si>
    <t>WTB-05</t>
  </si>
  <si>
    <t>48"W X 60"H</t>
  </si>
  <si>
    <t>SHC</t>
  </si>
  <si>
    <t>WTB-08</t>
  </si>
  <si>
    <t>96'W X 48"H</t>
  </si>
  <si>
    <t>COLOR TBD</t>
  </si>
  <si>
    <t>WTB-11</t>
  </si>
  <si>
    <t>PROJECTION GLASSBOARD</t>
  </si>
  <si>
    <t>VIEW GLASS WHITEBOARD AND PROJECTION SCREEN</t>
  </si>
  <si>
    <t>104"W X 60"H</t>
  </si>
  <si>
    <t>SECTION 5 - EGAN</t>
  </si>
  <si>
    <t>TB-03</t>
  </si>
  <si>
    <t>TACKBOARD</t>
  </si>
  <si>
    <t>Egan</t>
  </si>
  <si>
    <t xml:space="preserve">Dimension Boxcore Tack </t>
  </si>
  <si>
    <t>DTB29-4848F-WH</t>
  </si>
  <si>
    <t>48"W X 48"H X 1 1/8"D</t>
  </si>
  <si>
    <t>FABRIC:  GUILFORD OF MAINE, STUDIO 54 GLAM EDGE: WHITE</t>
  </si>
  <si>
    <t>TACKABLE FABRIC SURFACE</t>
  </si>
  <si>
    <t>TB-01</t>
  </si>
  <si>
    <t>DTB29-7248F-WH</t>
  </si>
  <si>
    <t>72"W X 48"H X 1 1/8"D</t>
  </si>
  <si>
    <t>WTB-03</t>
  </si>
  <si>
    <t>MOBILE MARKERBOARD</t>
  </si>
  <si>
    <t>V Series</t>
  </si>
  <si>
    <t>VSF3672</t>
  </si>
  <si>
    <t>36"w x 72"h</t>
  </si>
  <si>
    <t>White EVS on Side, 
Maharam, Gemma Multi by Sander Lak 466569, Color 030 Chromium</t>
  </si>
  <si>
    <t>Mobile magnetic marker board with full height EVS surface on one side and full height tackable felt surface on opposite side.
Includes:
Four (4) assorted color Dry-Erase Markers
one (1) EganCloth
two (2) Egan NeoMagnets</t>
  </si>
  <si>
    <t>WTB-06</t>
  </si>
  <si>
    <t>MOBILE GLASSBOARD</t>
  </si>
  <si>
    <t>VGM3672</t>
  </si>
  <si>
    <r>
      <rPr>
        <sz val="12"/>
        <rFont val="Arial"/>
        <family val="2"/>
      </rPr>
      <t>White glass
Manner 031 Smoky tack fabric</t>
    </r>
  </si>
  <si>
    <t>Mobile magnetic marker board with full height glass surface on one side and full height tackable surface on opposite side.
Includes:
Four (4) assorted color Dry-Erase Markers
one (1) EganCloth
two (2) Egan NeoMagnets</t>
  </si>
  <si>
    <t>CHILDRENS</t>
  </si>
  <si>
    <t>WTB-14</t>
  </si>
  <si>
    <t>MAGNETIC MARKERBOARD</t>
  </si>
  <si>
    <t>EGAN</t>
  </si>
  <si>
    <t>Dimension Steele Presentation Board</t>
  </si>
  <si>
    <t>DM48X72WH</t>
  </si>
  <si>
    <t>48'W X 72'H x 1"D</t>
  </si>
  <si>
    <t>WHITE EDGE</t>
  </si>
  <si>
    <t>EVS Writing surface, Magent Compatible 48"W x 90"H Vleat Mount, (4) assorted Dry-Erase markers &amp; (1) Egan Cloth</t>
  </si>
  <si>
    <t>SECTION 6 - EMECO</t>
  </si>
  <si>
    <t>CH-06</t>
  </si>
  <si>
    <t>CHAIR</t>
  </si>
  <si>
    <t>Emeco</t>
  </si>
  <si>
    <t>Navy Chair</t>
  </si>
  <si>
    <t>15.5:"w x 19.5"d x 18" seat height</t>
  </si>
  <si>
    <t>Dark Blue</t>
  </si>
  <si>
    <t>4-leg chair made from recycled aluminum; armless; with original Navy glides (round metal with hard plastic cap)</t>
  </si>
  <si>
    <t>ST-02</t>
  </si>
  <si>
    <t>STOOL</t>
  </si>
  <si>
    <t>Navy Stool</t>
  </si>
  <si>
    <t>17"w x 18.5"d x 43 b.h. (30" s.h.)</t>
  </si>
  <si>
    <t>Hand Polished</t>
  </si>
  <si>
    <t>SECTION 7 - ENWORK</t>
  </si>
  <si>
    <t>LEC-01</t>
  </si>
  <si>
    <t>PODIUM</t>
  </si>
  <si>
    <t>Enwork</t>
  </si>
  <si>
    <t>Zori Command Center</t>
  </si>
  <si>
    <t>CYL4PCSWW</t>
  </si>
  <si>
    <r>
      <rPr>
        <sz val="12"/>
        <rFont val="Arial"/>
        <family val="2"/>
      </rPr>
      <t>34"W x 28"D x 31.5"-48.5"
Adjustable Height</t>
    </r>
  </si>
  <si>
    <t>Laminate:  Formica Brite White
Powder Coat Finish:  Silver
Caster Color:  White with Grey Trim</t>
  </si>
  <si>
    <t>LEC-02</t>
  </si>
  <si>
    <t>Zori Lectern with Back Panel and Casters</t>
  </si>
  <si>
    <t>CYL3FCSWW</t>
  </si>
  <si>
    <t>32"W x 26"D</t>
  </si>
  <si>
    <r>
      <rPr>
        <sz val="11"/>
        <rFont val="Arial"/>
        <family val="2"/>
      </rPr>
      <t>Powder Coat Finish:  Silver
Laminate:  Formica Brite White Caster Color:  White with Grey Trim</t>
    </r>
  </si>
  <si>
    <t>TBL-01</t>
  </si>
  <si>
    <t>TABLE</t>
  </si>
  <si>
    <t>Zori - glides, power cutout in one leg</t>
  </si>
  <si>
    <r>
      <rPr>
        <sz val="12"/>
        <rFont val="Arial"/>
        <family val="2"/>
      </rPr>
      <t>CYTSL362YNS
CR3648ANW PDPAAUS</t>
    </r>
  </si>
  <si>
    <t>36"D x 48"W table</t>
  </si>
  <si>
    <t>Top: Formica Brite White HPL with 3MM edge
Leg: Silver</t>
  </si>
  <si>
    <t>White Laminate Top with 3mm PVC matching edge.Zori Base with power cutout.  With 1 Enwork Satellite under table power unit with 1 power and 2 USB Charging ports.</t>
  </si>
  <si>
    <t>CHILDREN'S</t>
  </si>
  <si>
    <t>TBL-05</t>
  </si>
  <si>
    <t>Zori</t>
  </si>
  <si>
    <r>
      <rPr>
        <sz val="12"/>
        <rFont val="Arial"/>
        <family val="2"/>
      </rPr>
      <t>CYXSLHNS
with TOP:
CR4242ANW</t>
    </r>
  </si>
  <si>
    <t>42"D x 42"W x 29"H</t>
  </si>
  <si>
    <t>Power in top</t>
  </si>
  <si>
    <t>TBL-06</t>
  </si>
  <si>
    <t>Zori with power cord pass through in leg</t>
  </si>
  <si>
    <r>
      <rPr>
        <sz val="12"/>
        <rFont val="Arial"/>
        <family val="2"/>
      </rPr>
      <t>XCYXSLGNS
with TOP:
R36ANW
*CUSTOM HEIGHT - 20.5"</t>
    </r>
  </si>
  <si>
    <t>36"DIA X 20.5"H</t>
  </si>
  <si>
    <t xml:space="preserve">TEEN </t>
  </si>
  <si>
    <t>TBL-19</t>
  </si>
  <si>
    <t xml:space="preserve">XCYXSLGNS
with TOP:
R30ANW
</t>
  </si>
  <si>
    <t>30"DIA X 29"H</t>
  </si>
  <si>
    <t>TBL-08</t>
  </si>
  <si>
    <t>Landing Table</t>
  </si>
  <si>
    <t>NEL42132ASNNWW
with NELWC29W
with (4)
SIT ON IT 3152.PST1.WM05 POWER W/WIRE BASKET</t>
  </si>
  <si>
    <t>42"D x 60"W x 29"H</t>
  </si>
  <si>
    <t>Formica Brite White HPL with 3MM edge</t>
  </si>
  <si>
    <t>Grommets to be field installed, 2 3/8" DIA.
SYMMETRY - Power channel for use underneath work surface, 36"L x 6"H x 5"D, 15 Amp, 125 Volt, 8 outlet power strip, surge protection, 96" pwr cord.  Provide horizontal wire management.</t>
  </si>
  <si>
    <t>BREAK ROOM</t>
  </si>
  <si>
    <t>TBL-15</t>
  </si>
  <si>
    <t>ADJUSTABLE TABLE</t>
  </si>
  <si>
    <t>Solano</t>
  </si>
  <si>
    <r>
      <rPr>
        <sz val="12"/>
        <rFont val="Arial"/>
        <family val="2"/>
      </rPr>
      <t>LVTCRRS
CR2448ANP</t>
    </r>
  </si>
  <si>
    <t>24"D X 48"W X 27-45"H</t>
  </si>
  <si>
    <t>Top: Formica Storm HPL with 3MM edge
Leg: Silver</t>
  </si>
  <si>
    <t>TBL-17</t>
  </si>
  <si>
    <t>FLIP TOP TABLE</t>
  </si>
  <si>
    <t>Quantum High-performance Flip Table</t>
  </si>
  <si>
    <t>QUSF2472ASRN</t>
  </si>
  <si>
    <t>24"D x 72"W x 29"H</t>
  </si>
  <si>
    <t>Top: Formica Brite White HPL with 3MM edge
Leg: Silver
Wheels: White wheel with gray trim</t>
  </si>
  <si>
    <t>TBL-27</t>
  </si>
  <si>
    <r>
      <rPr>
        <sz val="12"/>
        <rFont val="Arial"/>
        <family val="2"/>
      </rPr>
      <t>CYTSL302YNS
CR3072ANW PDPAAUS</t>
    </r>
  </si>
  <si>
    <t>30"D x 72"W table</t>
  </si>
  <si>
    <t>Top: Formica SLATE GREY
Leg: BLACK</t>
  </si>
  <si>
    <t>TBL-35</t>
  </si>
  <si>
    <r>
      <rPr>
        <sz val="12"/>
        <rFont val="Arial"/>
        <family val="2"/>
      </rPr>
      <t>Zori
Nesting Table</t>
    </r>
  </si>
  <si>
    <t>CYRS3660ASNWNNW</t>
  </si>
  <si>
    <t>36"D x 60"W x 29"H</t>
  </si>
  <si>
    <t>TBL-37</t>
  </si>
  <si>
    <t>NEL4272ASNNWW
with NELWC29W
with (1)
SIT ON IT 3152.PST1.WM05 POWER W/WIRE BASKET</t>
  </si>
  <si>
    <t>42"D x 72"W x 29"H</t>
  </si>
  <si>
    <t>Grommets to be field installed, 2 3/8" DIA.
SYMMETRY - Power channel for use underneath work surface, 36"L x 6"H x 5"D, 15 Amp, 125 Volt, 8 outlet power strip, surge protection, 96" pwr cord</t>
  </si>
  <si>
    <t>TBL-21</t>
  </si>
  <si>
    <t>CYTSL362YNS
CR3642ANW PDPAAUS</t>
  </si>
  <si>
    <t>42"D x 36"W table</t>
  </si>
  <si>
    <t>STAFF PRIVACY ROOM</t>
  </si>
  <si>
    <t>TBL-41</t>
  </si>
  <si>
    <t>CYXSLHNS
with TOP:
CR4236ANW</t>
  </si>
  <si>
    <t>42"D x 36"W x 29"H</t>
  </si>
  <si>
    <t>TBL-32</t>
  </si>
  <si>
    <r>
      <rPr>
        <sz val="11"/>
        <rFont val="Arial"/>
        <family val="2"/>
      </rPr>
      <t>CYTSL302YNS
CR3672ANW PDPAAUS</t>
    </r>
  </si>
  <si>
    <t>36"D X 72"W table</t>
  </si>
  <si>
    <t>White Laminate Top with 3mm PVC matching edge.Zori Base with power cutout.  With 2 Enwork Satellite under table power unit with 1 power and 2 USB Charging ports.</t>
  </si>
  <si>
    <t>WTB-07</t>
  </si>
  <si>
    <t>MOBILE MONITOR CART</t>
  </si>
  <si>
    <t>Zori Mobile Monitor Stand on Casters, with lockable doors.</t>
  </si>
  <si>
    <t>CYMNT60CSY</t>
  </si>
  <si>
    <t>60"W x 22"D x 72"H</t>
  </si>
  <si>
    <t>Paint: Silver
Laminate: Aged Ash HPL
Fabric: Camira, Era, Color Stage CSE15</t>
  </si>
  <si>
    <t>SECTION 8 - ERG INTERNATIONAL</t>
  </si>
  <si>
    <t>LC-19</t>
  </si>
  <si>
    <t>ERG International</t>
  </si>
  <si>
    <t>Flair</t>
  </si>
  <si>
    <t>Overall: 34"W x 28"D x 32"H
Seat: 23"W x 19.5"D x 17.5"H</t>
  </si>
  <si>
    <t>Upholstery A:
LDI Enviroleather, Pattern: Blossom, Color: Custom
Leg: Solid Maple Leg: Dark Walnut</t>
  </si>
  <si>
    <t>TBL-12</t>
  </si>
  <si>
    <t>Clayton</t>
  </si>
  <si>
    <t>CLA103</t>
  </si>
  <si>
    <t>13"W x 18"D x 20-27.25"H</t>
  </si>
  <si>
    <r>
      <rPr>
        <sz val="12"/>
        <rFont val="Arial"/>
        <family val="2"/>
      </rPr>
      <t>Base: Brushed Aluminum
Top:</t>
    </r>
    <r>
      <rPr>
        <sz val="12"/>
        <color rgb="FF000000"/>
        <rFont val="Arial"/>
        <family val="2"/>
      </rPr>
      <t xml:space="preserve"> Formical Brite White</t>
    </r>
  </si>
  <si>
    <t>Adjustable Height pull up table.</t>
  </si>
  <si>
    <t>SECTION 9 - HAWORTH OR APPROVED EQUAL</t>
  </si>
  <si>
    <t>DKW-02</t>
  </si>
  <si>
    <t>WORKSTATION</t>
  </si>
  <si>
    <t>Haworth OR Equal</t>
  </si>
  <si>
    <t>Compose</t>
  </si>
  <si>
    <t>PER SPEC IN NOTES</t>
  </si>
  <si>
    <t>72"w x 84"l x 66"h overall</t>
  </si>
  <si>
    <t>Trim: TR-E SMOKE
Laminate: H-3P PLATINUM
Panel Fabric: HAWORTH TAILORED PY-TH THREAD</t>
  </si>
  <si>
    <t>L shaped workstation with laminate work surfaces; 66"h panels providing privacy from open area; work surfaces and overhead units to be panel mounted; one storage tower with side bookcase, wardrobe and BBF pedestal; power and data to be accessed from wall at end of panel through hardwire base infeed; include desk top task light.  Panels along window to be 42"H.</t>
  </si>
  <si>
    <t>MP-01</t>
  </si>
  <si>
    <t>MOBILE PED</t>
  </si>
  <si>
    <t>X-SERIES</t>
  </si>
  <si>
    <t>JPMA-24-SJC</t>
  </si>
  <si>
    <t>84"w x 96"l x 66"h overall</t>
  </si>
  <si>
    <t>TR-TG "Grout (Textured), GRADE A"
LR-BP "CHROME, GRADE A"
FABRIC TOP: Architex, Pattern: Etch, Color: Cobalt</t>
  </si>
  <si>
    <t>X Series,Pedestal,Mobile,B/F,24"D,PtdDrwFrt, Stl Lkrl,J Pull,Cstr,No Top</t>
  </si>
  <si>
    <t>CAB-10</t>
  </si>
  <si>
    <t>STORAGE</t>
  </si>
  <si>
    <t>JSP-0536-S7</t>
  </si>
  <si>
    <t>36"W X 18.75"D X 65"H</t>
  </si>
  <si>
    <t>METAL: TR-TG "Grout (Textured), GRADE A"
PULL: Brushed Nickel Finish
LOCK: Chrome</t>
  </si>
  <si>
    <t>Includes four shelves that adjust in 6″(152mm) increments.
• Hinged doors feature full access hinges</t>
  </si>
  <si>
    <t>DKW-03</t>
  </si>
  <si>
    <t>DESK</t>
  </si>
  <si>
    <t>Per spec</t>
  </si>
  <si>
    <t>Trim: TR-E SMOKE
Laminate: H-3P PLATINUM
Tack Board Fabric: HAWORTH TAILORED PY-TH THREAD</t>
  </si>
  <si>
    <t>L shaped workstation with laminate work surfaces; 30"x 60" electric height adjustable table with modesty panel; 24" x 72" fixed height side work surface with H leg; 66"h storage tower with side bookcase, wardrobe and BBF pedestal; power and data to be accessed from wall under work surface; include desk top task light</t>
  </si>
  <si>
    <t>SECTION 10 - JSI</t>
  </si>
  <si>
    <t>BNT</t>
  </si>
  <si>
    <t>LC-03</t>
  </si>
  <si>
    <t>LOUNGE SOFA</t>
  </si>
  <si>
    <t>JSI</t>
  </si>
  <si>
    <t>Arwyn Lounge Cushion Back Two Seat - Plain Back</t>
  </si>
  <si>
    <t>AW6012</t>
  </si>
  <si>
    <t>Overall 29.5"D x 63"W x29.25"H</t>
  </si>
  <si>
    <t>Upholstery: 
LDI Enviroleather Prints, Pattern: Frolic, Color: Custom
Leg: Aluminum Matte Polished</t>
  </si>
  <si>
    <t>SECTION 11 - KI</t>
  </si>
  <si>
    <t>CH-18</t>
  </si>
  <si>
    <t>KI</t>
  </si>
  <si>
    <t>LIMELITE</t>
  </si>
  <si>
    <t>LL5200</t>
  </si>
  <si>
    <t>21.125"W x 22"D x 33.5"H</t>
  </si>
  <si>
    <t>Poly Shell Back: PNB Nordic
Vinyl Seat: Mayer Fabrics, Sonnet ST-044, Color:Ink
Frame: Polished Aluminum</t>
  </si>
  <si>
    <t>Without Arms; provide casters.</t>
  </si>
  <si>
    <t>CH-19</t>
  </si>
  <si>
    <t>LL5211</t>
  </si>
  <si>
    <t>25.75"W x 22"D x 33.5"H</t>
  </si>
  <si>
    <t>With arms; provide casters.</t>
  </si>
  <si>
    <t>CH-22</t>
  </si>
  <si>
    <t>LL2200</t>
  </si>
  <si>
    <t>26"W x 26"D x 34.5"H</t>
  </si>
  <si>
    <t>CH-23</t>
  </si>
  <si>
    <t>LL2211</t>
  </si>
  <si>
    <t>CH-20A</t>
  </si>
  <si>
    <t>Poly Colors: PBL Black
Base/Frame: Black
Casters: Black
Upholstery: ArcCom, Glam, AC-62440, Color: Caribbean #21</t>
  </si>
  <si>
    <t>Without arms; include casters for carpet flooring.</t>
  </si>
  <si>
    <t>CH-21A</t>
  </si>
  <si>
    <t>With arms; include casters for carpet flooring.</t>
  </si>
  <si>
    <t>LOUNGE CHAIRS</t>
  </si>
  <si>
    <t>MyWsy Lounge Seating</t>
  </si>
  <si>
    <t>MYHH4L/NC</t>
  </si>
  <si>
    <t>40"W x 34.5"D x 29.5"H</t>
  </si>
  <si>
    <t>Leg, brushed aluminum
Upholstery: Wolf Gordon, PSE 1153, Phase, Color: Ocean</t>
  </si>
  <si>
    <t>Myway High Arm both sides, 4 leg base, no power.</t>
  </si>
  <si>
    <t>CH-26</t>
  </si>
  <si>
    <t>COMPUTER CHAIRS</t>
  </si>
  <si>
    <t>LL5100 TASK CHAIR</t>
  </si>
  <si>
    <t>Poly Shell Back: PNB Nordic
Frame: Polished Aluminum</t>
  </si>
  <si>
    <t>MEETING ROOM STORAGE</t>
  </si>
  <si>
    <t>CH-25</t>
  </si>
  <si>
    <t>STACKING CHAIRS</t>
  </si>
  <si>
    <t>MAESTRO</t>
  </si>
  <si>
    <t>MSP-NG-CH-PNB-NFR
WITH (2) CSD.BL TRANSPORT DOLLY
WITH (2) UDH.BL UNIVERSAL DOLLY HANDLE</t>
  </si>
  <si>
    <t>18"W x 17.5"D x 31.5"H</t>
  </si>
  <si>
    <t>Poly Shell Back: PNB Nordic
Base: Chrome</t>
  </si>
  <si>
    <t>CH-27</t>
  </si>
  <si>
    <t>LL5111 TASK CHAIR</t>
  </si>
  <si>
    <t>SECTION 12   - MAGNUSON</t>
  </si>
  <si>
    <t>DR-06</t>
  </si>
  <si>
    <t>ART DISPLAY RAIL</t>
  </si>
  <si>
    <t>Magnuson</t>
  </si>
  <si>
    <t>DACAPO Wall Mounted Rail with polystyrene brochure holders</t>
  </si>
  <si>
    <t>DC15-6A4</t>
  </si>
  <si>
    <t>10 1/2” x 59 1/16” x 5 1/2”</t>
  </si>
  <si>
    <t>Silver Anodized Aluminum Rail</t>
  </si>
  <si>
    <t>Wall mounted rail with six 8 1/4”W x 11 11/16”H polystyrene brochure holders</t>
  </si>
  <si>
    <t>DR-07</t>
  </si>
  <si>
    <t>DC15-9A5</t>
  </si>
  <si>
    <t>7 7/8” x 59 1/16” x 4 3/8”</t>
  </si>
  <si>
    <t>Wall mounted rail with nine 5 13/16”W x 8 1/4”H polystyrene leaflet holders.</t>
  </si>
  <si>
    <t>DR-08</t>
  </si>
  <si>
    <t>DC15-12A6</t>
  </si>
  <si>
    <t>5 1/4” x 59 1/16” x 3 1/4”</t>
  </si>
  <si>
    <t>Wall mounted rail with twelve 4 1/8”W x 5 13/16”H polystyrene leaflet holders.</t>
  </si>
  <si>
    <t>SECTION 13 - MAVERICK</t>
  </si>
  <si>
    <t>BUSINESS CENTER</t>
  </si>
  <si>
    <t>CAB-01</t>
  </si>
  <si>
    <t>CABINET</t>
  </si>
  <si>
    <t>Maverick</t>
  </si>
  <si>
    <t>Custom</t>
  </si>
  <si>
    <t>MVD -Maverick Custom Cabinet</t>
  </si>
  <si>
    <t>24"D x 84"W x 30"H</t>
  </si>
  <si>
    <t>Top: Designer White
Gravity Feet: Silver
Arc Pull: Silver</t>
  </si>
  <si>
    <t>Laminate credenza with 1" top,  4 doors, locks on doors, legs.</t>
  </si>
  <si>
    <t>CAB-06</t>
  </si>
  <si>
    <t>24"D x 36"W x 30"H</t>
  </si>
  <si>
    <t>CAB-05</t>
  </si>
  <si>
    <t>Cabinet</t>
  </si>
  <si>
    <t>24"D x 48"W x 34"H</t>
  </si>
  <si>
    <t>Laminate Credenza with 1"top,  2 doors, locks on doors, legs.  CUSTOM HEIGHT 34"</t>
  </si>
  <si>
    <t>24"D x 36"W x 34"H</t>
  </si>
  <si>
    <t>Laminate Credenza with 1" top,  2 doors, locks on doors, legs.  CUSTOM HEIGHT 34"</t>
  </si>
  <si>
    <t>CAB-04</t>
  </si>
  <si>
    <r>
      <t xml:space="preserve">24"D x 72"W x </t>
    </r>
    <r>
      <rPr>
        <sz val="12"/>
        <rFont val="Arial"/>
        <family val="2"/>
      </rPr>
      <t>34</t>
    </r>
    <r>
      <rPr>
        <sz val="12"/>
        <color rgb="FF000000"/>
        <rFont val="Arial"/>
        <family val="2"/>
      </rPr>
      <t>"H</t>
    </r>
  </si>
  <si>
    <t>Laminate Credenza with 1" top  4 drawers and 4 doors, locks on doors, legs.  CUSTOM HEIGHT 34"</t>
  </si>
  <si>
    <t>SECTION 14   - MEDIA TECHNOLOGIES</t>
  </si>
  <si>
    <t>CAB-07</t>
  </si>
  <si>
    <t>Media Technologies</t>
  </si>
  <si>
    <t>Drift</t>
  </si>
  <si>
    <t>DFTLG-42-4218S-OTOCB-L-MOB Custom with Doors</t>
  </si>
  <si>
    <t>42"W x 18"D x 42"H</t>
  </si>
  <si>
    <t>Designer White</t>
  </si>
  <si>
    <t>Lockable cabinet, with handles on top, and lego back. 
Provide six (6) TOT03-T01 3"h x 12/25"w x 15.25"d Translucent totes
Provide six (6) TOT03-T01 6"h x 12/25"w x 15.25"d Translucent totes</t>
  </si>
  <si>
    <t>CAB-08</t>
  </si>
  <si>
    <t>DFTS-42-4218S-OTOCB-L-MOB Custom with Doors</t>
  </si>
  <si>
    <t>Lockable cabinet, with handles on top, and perforated steel back 
Provide six (6) TOT03-T01 3"h x 12/25"w x 15.25"d Translucent totes
Provide six (6) TOT03-T01 6"h x 12/25"w x 15.25"d Translucent totes</t>
  </si>
  <si>
    <t>TBL-04</t>
  </si>
  <si>
    <t>Work+Box Island</t>
  </si>
  <si>
    <t>TOP: WBXI-C4848R Square with Radius Corners
BASE:  WBXI-TOT3329-T-MOB Four-faced Open Tote Storage Cabinet</t>
  </si>
  <si>
    <t>60"W x 60"D x 29"H</t>
  </si>
  <si>
    <r>
      <rPr>
        <sz val="12"/>
        <rFont val="Arial"/>
        <family val="2"/>
      </rPr>
      <t>Laminate and PVC color to be selected from standard finishes
Tote Colors to be selected from standard finishes</t>
    </r>
  </si>
  <si>
    <t>Provide power  APRT-2P-120-W-2P-W
Provide 24 Totes per table</t>
  </si>
  <si>
    <t>TBL-36</t>
  </si>
  <si>
    <t>SECTION 15   - OFS</t>
  </si>
  <si>
    <t>LC-16</t>
  </si>
  <si>
    <t>OFS</t>
  </si>
  <si>
    <t>Sofy</t>
  </si>
  <si>
    <t>110141-WDL</t>
  </si>
  <si>
    <t>32"w x 31.75"d x 40.75" back height</t>
  </si>
  <si>
    <t xml:space="preserve">Legs: Steel on Ash
Seat Cushions:ArcCom, Velocity AC-61986, Color: Sappphire #7
</t>
  </si>
  <si>
    <t>Wood base lounge chair. High back height. Upholstered seat, back and arms</t>
  </si>
  <si>
    <t>LC-17</t>
  </si>
  <si>
    <t>OTTOMAN</t>
  </si>
  <si>
    <t>110090-WDL</t>
  </si>
  <si>
    <t>23.75"w x 23.75"d x 17.25" height</t>
  </si>
  <si>
    <t>Wood base ottoman. Upholstered top.</t>
  </si>
  <si>
    <t>TBL-34</t>
  </si>
  <si>
    <t>OCCASIONAL TABLE</t>
  </si>
  <si>
    <t>Strap</t>
  </si>
  <si>
    <t>ST-22RET.X9.MWS.X9.MSL</t>
  </si>
  <si>
    <t>22"dia x 22" height</t>
  </si>
  <si>
    <t xml:space="preserve">Base: MSL Luster Grey powdercoat
Top: MWS Modern White solid surface
</t>
  </si>
  <si>
    <t>Pedestal disk base side table. Solid surface top</t>
  </si>
  <si>
    <t>TBL-25</t>
  </si>
  <si>
    <t>X&amp;O</t>
  </si>
  <si>
    <t>810-36RDT-20</t>
  </si>
  <si>
    <t>24"dia x 20" height</t>
  </si>
  <si>
    <t xml:space="preserve">BASE: Laminate - Steel
PLINTH: Black
Solid Surface Top: Torrent L809
</t>
  </si>
  <si>
    <t>Tapered drum table with plinth base. Laminate side. Solid surface top WITH POWER</t>
  </si>
  <si>
    <t>SECTION 16 - SCANDINAVIAN SPACES</t>
  </si>
  <si>
    <t>TC-01</t>
  </si>
  <si>
    <t>TRASH RECEPTACLE</t>
  </si>
  <si>
    <t>Scandinavian Spaces</t>
  </si>
  <si>
    <t>Kite</t>
  </si>
  <si>
    <t>25-295-3203</t>
  </si>
  <si>
    <t>19.75"W x 19.5"D x 27.5"H</t>
  </si>
  <si>
    <r>
      <rPr>
        <sz val="12"/>
        <rFont val="Arial"/>
        <family val="2"/>
      </rPr>
      <t>Standard Steel Base:  25-S3310 Anthracite
Top:  25-W3499 White</t>
    </r>
  </si>
  <si>
    <t>wide opening w/ screen printed WASTE symbol on MDF top, standard steel base</t>
  </si>
  <si>
    <t>25-295-3209</t>
  </si>
  <si>
    <t>wide opening w/ screen printed RECYCLING symbol on MDF top, standard steel base</t>
  </si>
  <si>
    <t>SECTION 17 - SIT ON IT</t>
  </si>
  <si>
    <t>CH-01</t>
  </si>
  <si>
    <t>Sit On It</t>
  </si>
  <si>
    <t>Relay</t>
  </si>
  <si>
    <t>US-94FCS-A0-C12-SC1-FG8</t>
  </si>
  <si>
    <t>Poly Shell Back: BLACK
Vinyl Seat: ARCCOM, Pattern: VELOCITY AC-61986
Color: SAPPHIRE #7
Frame: SILVER</t>
  </si>
  <si>
    <t>Poly Shell Back: NAVY
Vinyl Seat: PALLAS, Folie, Color: Indigo 27.335.084
Frame: SILVER</t>
  </si>
  <si>
    <t>CH-02</t>
  </si>
  <si>
    <t>US-94FCS-A0-C12-SC1-FG3</t>
  </si>
  <si>
    <t>US-94FCS-A0-C12-SC1-FG4</t>
  </si>
  <si>
    <t>US-94FCS-A0-C12-SC1-FG5</t>
  </si>
  <si>
    <t>CH-03</t>
  </si>
  <si>
    <t>Baja</t>
  </si>
  <si>
    <t>1171 FT1-BK4-US-PB-AR0-CS5</t>
  </si>
  <si>
    <t>22.25"Wx21.5"D x 32.5"H</t>
  </si>
  <si>
    <t>Poly Shell Back: NAVY
Upholstery Seat: 
ARC COM, Pattern: AC-63189 FRAGMENT, 
Color: COBALT #10
Frame: SILVER</t>
  </si>
  <si>
    <t>Without arms, provide casters</t>
  </si>
  <si>
    <t>CH-04</t>
  </si>
  <si>
    <t>1171 FT1-BK4-US-PB-AR1-CS5</t>
  </si>
  <si>
    <t>27"Wx21.5"D x 32.5"H</t>
  </si>
  <si>
    <t>With arms, provide casters</t>
  </si>
  <si>
    <t>CH-11</t>
  </si>
  <si>
    <t>Amplify</t>
  </si>
  <si>
    <t>2723.Y/e3.A142.VG5.C16.B21.B1.MC6.FC14</t>
  </si>
  <si>
    <t>BLACK FRAME, POLISHED ALUMINUM BASE, ONYX (BLACK) MESH, VINYL GRADE 2 ELEMENT ONYX SEAT.</t>
  </si>
  <si>
    <t>Task chair with high mesh back; adjustable lumbar; multi- adjustable arms; enhanced synchro with seat depth adjustment; carpet casters; nylon base; standard cylinder</t>
  </si>
  <si>
    <t>CH-12</t>
  </si>
  <si>
    <t>TASK STOOL</t>
  </si>
  <si>
    <t>Focus Mid-Back</t>
  </si>
  <si>
    <t>WELCOME AREA</t>
  </si>
  <si>
    <t>CH-15</t>
  </si>
  <si>
    <t>TASK CHAIR</t>
  </si>
  <si>
    <t>Wit Task</t>
  </si>
  <si>
    <t>2223.B1.F.A129</t>
  </si>
  <si>
    <r>
      <rPr>
        <sz val="11"/>
        <rFont val="Arial"/>
        <family val="2"/>
      </rPr>
      <t>Frame:  Black
Mesh:  Nickel
Seat Upholstery: Laredo, Onyx</t>
    </r>
  </si>
  <si>
    <t>CH-17</t>
  </si>
  <si>
    <t>SIDE CHAIR</t>
  </si>
  <si>
    <t>Focus</t>
  </si>
  <si>
    <t>5651B1.A130</t>
  </si>
  <si>
    <r>
      <rPr>
        <sz val="12"/>
        <rFont val="Arial"/>
        <family val="2"/>
      </rPr>
      <t>Frame:  Black
Mesh:  Nickel
Seat Upholstery: Laredo, Onyx</t>
    </r>
  </si>
  <si>
    <t>ST-04</t>
  </si>
  <si>
    <t>1171 FT2 S2</t>
  </si>
  <si>
    <r>
      <rPr>
        <sz val="12"/>
        <rFont val="Arial"/>
        <family val="2"/>
      </rPr>
      <t>22"W x 22.5"D X 45"H
SEAT HEIGHT -  29.5"</t>
    </r>
  </si>
  <si>
    <t>FRAME FINISH: FC15 CHROME
PLASTIC SEAT AND BACK - SLATE</t>
  </si>
  <si>
    <t>Barstool with Clear Glides, plastic back and seat, and wire frame.</t>
  </si>
  <si>
    <t>SECTION 18 - SPEC FURNITURE</t>
  </si>
  <si>
    <t>NO ITEMS FOR THIS SECTION</t>
  </si>
  <si>
    <t>SECTION 19 - MISCELLANEOUS</t>
  </si>
  <si>
    <t>CL-01</t>
  </si>
  <si>
    <t>CHARGING LOCKER</t>
  </si>
  <si>
    <t>Great Openings</t>
  </si>
  <si>
    <t>Charging Locker</t>
  </si>
  <si>
    <t>8YT4-TM</t>
  </si>
  <si>
    <t xml:space="preserve">15"W x 18"D x 65-7/8"H </t>
  </si>
  <si>
    <t>0666 Platinum Metallic</t>
  </si>
  <si>
    <t>Each unit is 4 lockers high with standard top, metal doors, E-Lock, E-lock integrated pull, and standard solid door.  Cutout in back to accommodate field installed power units.  Each locker to have USB and USB Lightning charger, daisy chained power from all lockers to plug in at wall.  Provide Locker Ganging Kit.</t>
  </si>
  <si>
    <t>LC-11</t>
  </si>
  <si>
    <t>RECLINER</t>
  </si>
  <si>
    <t>Kimball International</t>
  </si>
  <si>
    <t>ESSERI Patient Lounger</t>
  </si>
  <si>
    <t>35.75"w x 36"d x 45"h</t>
  </si>
  <si>
    <t>Upholstery: ArcCom, Velocity AC-61986, Color Sapphire #7
Legs: MRO Linen wood</t>
  </si>
  <si>
    <t>Recliner/glider; upholstered seat, back and arms; footrest and back operate independently of one another</t>
  </si>
  <si>
    <t>PE-04</t>
  </si>
  <si>
    <t>PLAY ELEMENT</t>
  </si>
  <si>
    <t>Brunswick</t>
  </si>
  <si>
    <t>Corner Kick Foosball</t>
  </si>
  <si>
    <t>55.63"L x 54.88"W x 35.5"H</t>
  </si>
  <si>
    <t>Matte Black / Silver</t>
  </si>
  <si>
    <t>PE-06</t>
  </si>
  <si>
    <t>Momentum Interactives</t>
  </si>
  <si>
    <t>Train Table</t>
  </si>
  <si>
    <t>54"w x 54"d x 21"h</t>
  </si>
  <si>
    <t>corian checker board colors TBD</t>
  </si>
  <si>
    <t>Custom Size Small Train table exhibit; starter set of vehicles; fixed tracks; themed exhibit areas include farmland, cityscape and harbor</t>
  </si>
  <si>
    <t>PE-07</t>
  </si>
  <si>
    <t>Science Kinetics</t>
  </si>
  <si>
    <t>Ball Wall</t>
  </si>
  <si>
    <t>92"W x 46"H</t>
  </si>
  <si>
    <t>Standard</t>
  </si>
  <si>
    <t>Include Ball Wall Balls in all color assortments</t>
  </si>
  <si>
    <t>PE-08</t>
  </si>
  <si>
    <t>LEGO TABLE</t>
  </si>
  <si>
    <t>33"W x33"D X 30"H</t>
  </si>
  <si>
    <t>LEGO TABLE WITH STORAGE BINS DRAWERS BELOW.  INCLUDE DUPLO LEGOS</t>
  </si>
  <si>
    <t>SH-02</t>
  </si>
  <si>
    <t>SHELVING</t>
  </si>
  <si>
    <t>Bretford</t>
  </si>
  <si>
    <t>CORE® X Cart –</t>
  </si>
  <si>
    <t>Pre-Wired TCOREX36USBC</t>
  </si>
  <si>
    <t>29.5 x 26 x 44.5 in</t>
  </si>
  <si>
    <t>Platinum</t>
  </si>
  <si>
    <t>PROGRAMMING/ STORAGE</t>
  </si>
  <si>
    <t>SHL-01</t>
  </si>
  <si>
    <t>METRO</t>
  </si>
  <si>
    <t>SUPER ERECTA STARTER SHELVING UNIT</t>
  </si>
  <si>
    <t>5N547C</t>
  </si>
  <si>
    <t>42"W x 24"D x 74"H</t>
  </si>
  <si>
    <t>5 Wire shelves, 4 posts</t>
  </si>
  <si>
    <t>SHL-02</t>
  </si>
  <si>
    <t>5N557C</t>
  </si>
  <si>
    <t>48"W x 24"D x 74"H</t>
  </si>
  <si>
    <t>ST-05</t>
  </si>
  <si>
    <t>Fomcore</t>
  </si>
  <si>
    <t>Lily Pad</t>
  </si>
  <si>
    <t>FK007-Z</t>
  </si>
  <si>
    <t xml:space="preserve">16"dia x 3"h Blips
</t>
  </si>
  <si>
    <t>Seat: Grade 5-Designtex-Beguiled by the Wild-Parakeet                                                                 Side: Grade 5 Design Tex Beguiled by the Wild-Parakeet</t>
  </si>
  <si>
    <t xml:space="preserve">5 blips  </t>
  </si>
  <si>
    <t>Seat: Grade 5-Designtex-Beguiled by the Wild-Purple Starling                                                                  Side: Grade 5 Design Tex Beguiled by the Wild-Purple Starling</t>
  </si>
  <si>
    <t xml:space="preserve">5 blips </t>
  </si>
  <si>
    <t>ST-05-CART</t>
  </si>
  <si>
    <t>Lily Cart</t>
  </si>
  <si>
    <t>FK007-CART2</t>
  </si>
  <si>
    <t>20"D x 37" H</t>
  </si>
  <si>
    <t>Lily</t>
  </si>
  <si>
    <t>SECTION 20 - WORDEN</t>
  </si>
  <si>
    <t>BB-01</t>
  </si>
  <si>
    <t>BOOK BIN</t>
  </si>
  <si>
    <t>WORDEN</t>
  </si>
  <si>
    <t xml:space="preserve">Book Bin  </t>
  </si>
  <si>
    <t>CML WHITE STAIN FINISH</t>
  </si>
  <si>
    <t>Book bin</t>
  </si>
  <si>
    <t>DSP-01</t>
  </si>
  <si>
    <t>BOOK DISPLAY</t>
  </si>
  <si>
    <t>FIREPLACE</t>
  </si>
  <si>
    <t>CML WHITE AND GRAY STAIN FINISH</t>
  </si>
  <si>
    <t>DSP-02</t>
  </si>
  <si>
    <t>A-FRAME</t>
  </si>
  <si>
    <t>CML GRAY STAIN FINISH</t>
  </si>
  <si>
    <t>Book bin - See attached shop drawings</t>
  </si>
  <si>
    <t>LEC-03</t>
  </si>
  <si>
    <t>STAFF STATION</t>
  </si>
  <si>
    <t>CRI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</si>
</sst>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31" x14ac:knownFonts="1">
    <font>
      <sz val="11"/>
      <color indexed="8"/>
      <name val="Calibri"/>
      <family val="2"/>
      <scheme val="minor"/>
    </font>
    <font>
      <sz val="12"/>
      <color rgb="FF000000"/>
      <name val="Arial"/>
      <family val="2"/>
    </font>
    <font>
      <sz val="12"/>
      <color indexed="8"/>
      <name val="Calibri"/>
      <family val="2"/>
      <scheme val="minor"/>
    </font>
    <font>
      <sz val="16"/>
      <color indexed="8"/>
      <name val="Calibri"/>
      <family val="2"/>
      <scheme val="minor"/>
    </font>
    <font>
      <sz val="11"/>
      <color indexed="8"/>
      <name val="Calibri"/>
      <family val="2"/>
      <scheme val="minor"/>
    </font>
    <font>
      <sz val="10"/>
      <color rgb="FF000000"/>
      <name val="Times New Roman"/>
      <family val="1"/>
    </font>
    <font>
      <b/>
      <sz val="20"/>
      <name val="Arial"/>
      <family val="2"/>
    </font>
    <font>
      <sz val="10"/>
      <color rgb="FF000000"/>
      <name val="Arial"/>
      <family val="2"/>
    </font>
    <font>
      <b/>
      <sz val="14"/>
      <name val="Arial"/>
      <family val="2"/>
    </font>
    <font>
      <sz val="11"/>
      <color rgb="FF000000"/>
      <name val="Arial"/>
      <family val="2"/>
    </font>
    <font>
      <sz val="10"/>
      <color rgb="FF000000"/>
      <name val="Times New Roman"/>
      <family val="1"/>
    </font>
    <font>
      <sz val="14"/>
      <color rgb="FF000000"/>
      <name val="Arial"/>
      <family val="2"/>
    </font>
    <font>
      <b/>
      <sz val="16"/>
      <name val="Arial"/>
      <family val="2"/>
    </font>
    <font>
      <b/>
      <sz val="14"/>
      <color indexed="8"/>
      <name val="Arial"/>
      <family val="2"/>
    </font>
    <font>
      <sz val="14"/>
      <color indexed="8"/>
      <name val="Calibri"/>
      <family val="2"/>
      <scheme val="minor"/>
    </font>
    <font>
      <sz val="11"/>
      <name val="Arial"/>
      <family val="2"/>
    </font>
    <font>
      <sz val="8"/>
      <name val="Calibri"/>
      <family val="2"/>
      <scheme val="minor"/>
    </font>
    <font>
      <sz val="14"/>
      <color indexed="8"/>
      <name val="Arial"/>
      <family val="2"/>
    </font>
    <font>
      <sz val="11"/>
      <color indexed="8"/>
      <name val="Arial"/>
      <family val="2"/>
    </font>
    <font>
      <sz val="12"/>
      <color indexed="8"/>
      <name val="Arial"/>
      <family val="2"/>
    </font>
    <font>
      <sz val="12"/>
      <name val="Arial"/>
      <family val="2"/>
    </font>
    <font>
      <b/>
      <sz val="12"/>
      <color rgb="FF000000"/>
      <name val="Arial"/>
      <family val="2"/>
    </font>
    <font>
      <sz val="16"/>
      <color indexed="8"/>
      <name val="Arial"/>
      <family val="2"/>
    </font>
    <font>
      <b/>
      <sz val="16"/>
      <color rgb="FF000000"/>
      <name val="Arial"/>
      <family val="2"/>
    </font>
    <font>
      <sz val="16"/>
      <color rgb="FF000000"/>
      <name val="Arial"/>
      <family val="2"/>
    </font>
    <font>
      <sz val="12"/>
      <color rgb="FF373A3C"/>
      <name val="Arial"/>
      <family val="2"/>
    </font>
    <font>
      <sz val="12"/>
      <color rgb="FF626262"/>
      <name val="Arial"/>
      <family val="2"/>
    </font>
    <font>
      <sz val="20"/>
      <color indexed="8"/>
      <name val="Arial"/>
      <family val="2"/>
    </font>
    <font>
      <sz val="12"/>
      <color indexed="8"/>
      <name val="Arari"/>
    </font>
    <font>
      <sz val="12"/>
      <color rgb="FF000000"/>
      <name val="Arari"/>
    </font>
    <font>
      <sz val="12"/>
      <name val="Arari"/>
    </font>
  </fonts>
  <fills count="10">
    <fill>
      <patternFill patternType="none"/>
    </fill>
    <fill>
      <patternFill patternType="gray125"/>
    </fill>
    <fill>
      <patternFill patternType="none">
        <fgColor rgb="FFFEFF85"/>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5"/>
        <bgColor indexed="64"/>
      </patternFill>
    </fill>
    <fill>
      <patternFill patternType="solid">
        <fgColor theme="4" tint="0.39997558519241921"/>
        <bgColor indexed="64"/>
      </patternFill>
    </fill>
    <fill>
      <patternFill patternType="solid">
        <fgColor theme="0"/>
        <bgColor indexed="64"/>
      </patternFill>
    </fill>
    <fill>
      <patternFill patternType="solid">
        <fgColor theme="0"/>
        <bgColor rgb="FFFEFF85"/>
      </patternFill>
    </fill>
  </fills>
  <borders count="38">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diagonal/>
    </border>
  </borders>
  <cellStyleXfs count="5">
    <xf numFmtId="0" fontId="0" fillId="0" borderId="0"/>
    <xf numFmtId="0" fontId="4" fillId="2" borderId="0"/>
    <xf numFmtId="0" fontId="5" fillId="2" borderId="0"/>
    <xf numFmtId="44" fontId="10" fillId="2" borderId="0" applyFont="0" applyFill="0" applyBorder="0" applyAlignment="0" applyProtection="0"/>
    <xf numFmtId="44" fontId="5" fillId="2" borderId="0" applyFont="0" applyFill="0" applyBorder="0" applyAlignment="0" applyProtection="0"/>
  </cellStyleXfs>
  <cellXfs count="306">
    <xf numFmtId="0" fontId="0" fillId="0" borderId="0" xfId="0"/>
    <xf numFmtId="0" fontId="2" fillId="0" borderId="0" xfId="0" applyFont="1"/>
    <xf numFmtId="0" fontId="7" fillId="2" borderId="0" xfId="2" applyFont="1" applyAlignment="1">
      <alignment horizontal="left" vertical="top"/>
    </xf>
    <xf numFmtId="0" fontId="8" fillId="3" borderId="8" xfId="2" applyFont="1" applyFill="1" applyBorder="1" applyAlignment="1">
      <alignment vertical="top"/>
    </xf>
    <xf numFmtId="0" fontId="7" fillId="3" borderId="8" xfId="2" applyFont="1" applyFill="1" applyBorder="1" applyAlignment="1">
      <alignment horizontal="left" vertical="top" wrapText="1"/>
    </xf>
    <xf numFmtId="0" fontId="9" fillId="2" borderId="0" xfId="2" applyFont="1" applyAlignment="1">
      <alignment horizontal="left" vertical="top"/>
    </xf>
    <xf numFmtId="0" fontId="9" fillId="2" borderId="0" xfId="2" applyFont="1" applyAlignment="1">
      <alignment horizontal="left" vertical="top" wrapText="1"/>
    </xf>
    <xf numFmtId="164" fontId="11" fillId="3" borderId="8" xfId="2" applyNumberFormat="1" applyFont="1" applyFill="1" applyBorder="1" applyAlignment="1">
      <alignment horizontal="right" vertical="center" wrapText="1"/>
    </xf>
    <xf numFmtId="0" fontId="7" fillId="2" borderId="0" xfId="2" applyFont="1" applyAlignment="1">
      <alignment horizontal="left" vertical="top" wrapText="1"/>
    </xf>
    <xf numFmtId="0" fontId="0" fillId="2" borderId="0" xfId="0" applyFill="1" applyAlignment="1">
      <alignment horizontal="left" vertical="top"/>
    </xf>
    <xf numFmtId="44" fontId="7" fillId="2" borderId="0" xfId="3" applyFont="1" applyFill="1" applyBorder="1" applyAlignment="1">
      <alignment horizontal="left" vertical="top"/>
    </xf>
    <xf numFmtId="44" fontId="0" fillId="2" borderId="0" xfId="3" applyFont="1" applyFill="1" applyBorder="1" applyAlignment="1">
      <alignment horizontal="left" vertical="top"/>
    </xf>
    <xf numFmtId="164" fontId="0" fillId="2" borderId="0" xfId="3" applyNumberFormat="1" applyFont="1" applyFill="1" applyBorder="1" applyAlignment="1">
      <alignment horizontal="left" vertical="top"/>
    </xf>
    <xf numFmtId="0" fontId="1" fillId="0" borderId="14" xfId="0" applyFont="1" applyBorder="1" applyAlignment="1">
      <alignment vertical="top"/>
    </xf>
    <xf numFmtId="0" fontId="13" fillId="5" borderId="21"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23" xfId="0" applyFont="1" applyFill="1" applyBorder="1" applyAlignment="1">
      <alignment horizontal="center" vertical="center" wrapText="1"/>
    </xf>
    <xf numFmtId="0" fontId="14" fillId="0" borderId="0" xfId="0" applyFont="1" applyAlignment="1">
      <alignment horizontal="center" vertical="center" wrapText="1"/>
    </xf>
    <xf numFmtId="0" fontId="3" fillId="0" borderId="0" xfId="0" applyFont="1" applyAlignment="1">
      <alignment horizontal="center" vertical="center" wrapText="1"/>
    </xf>
    <xf numFmtId="164" fontId="1" fillId="0" borderId="1" xfId="0" applyNumberFormat="1" applyFont="1" applyBorder="1" applyAlignment="1">
      <alignment vertical="top"/>
    </xf>
    <xf numFmtId="0" fontId="11" fillId="3" borderId="8" xfId="2" applyFont="1" applyFill="1" applyBorder="1" applyAlignment="1">
      <alignment horizontal="left" vertical="center" wrapText="1"/>
    </xf>
    <xf numFmtId="0" fontId="0" fillId="0" borderId="0" xfId="0" applyAlignment="1">
      <alignment horizontal="center"/>
    </xf>
    <xf numFmtId="44" fontId="7" fillId="2" borderId="0" xfId="3" applyFont="1" applyFill="1" applyBorder="1" applyAlignment="1">
      <alignment horizontal="center" vertical="top"/>
    </xf>
    <xf numFmtId="0" fontId="15" fillId="0" borderId="0" xfId="0" applyFont="1" applyAlignment="1">
      <alignment horizontal="left" vertical="top" wrapText="1"/>
    </xf>
    <xf numFmtId="164" fontId="1" fillId="0" borderId="0" xfId="0" applyNumberFormat="1" applyFont="1" applyAlignment="1">
      <alignment vertical="top"/>
    </xf>
    <xf numFmtId="0" fontId="1" fillId="0" borderId="0" xfId="0" applyFont="1" applyAlignment="1">
      <alignment vertical="top"/>
    </xf>
    <xf numFmtId="0" fontId="9" fillId="0" borderId="0" xfId="0" applyFont="1" applyAlignment="1">
      <alignment horizontal="center" vertical="center" wrapText="1"/>
    </xf>
    <xf numFmtId="0" fontId="9" fillId="0" borderId="0" xfId="0" applyFont="1" applyAlignment="1">
      <alignment horizontal="left" vertical="top" wrapText="1"/>
    </xf>
    <xf numFmtId="1" fontId="9" fillId="0" borderId="0" xfId="0" applyNumberFormat="1" applyFont="1" applyAlignment="1">
      <alignment horizontal="center" vertical="top" wrapText="1"/>
    </xf>
    <xf numFmtId="1" fontId="9" fillId="0" borderId="0" xfId="0" applyNumberFormat="1" applyFont="1" applyAlignment="1">
      <alignment horizontal="right" vertical="top" wrapText="1"/>
    </xf>
    <xf numFmtId="0" fontId="15" fillId="8" borderId="0" xfId="0" applyFont="1" applyFill="1" applyAlignment="1">
      <alignment horizontal="left" vertical="top" wrapText="1"/>
    </xf>
    <xf numFmtId="0" fontId="0" fillId="0" borderId="0" xfId="0" applyAlignment="1">
      <alignment vertical="top"/>
    </xf>
    <xf numFmtId="0" fontId="0" fillId="0" borderId="0" xfId="0" applyAlignment="1">
      <alignment horizontal="left" vertical="top"/>
    </xf>
    <xf numFmtId="0" fontId="18" fillId="2" borderId="0" xfId="0" applyFont="1" applyFill="1" applyAlignment="1">
      <alignment horizontal="left" vertical="top"/>
    </xf>
    <xf numFmtId="0" fontId="17" fillId="0" borderId="0" xfId="0" applyFont="1" applyAlignment="1">
      <alignment horizontal="center" vertical="center" wrapText="1"/>
    </xf>
    <xf numFmtId="0" fontId="19" fillId="0" borderId="0" xfId="0" applyFont="1"/>
    <xf numFmtId="44" fontId="18" fillId="2" borderId="0" xfId="3" applyFont="1" applyFill="1" applyBorder="1" applyAlignment="1">
      <alignment horizontal="left" vertical="top"/>
    </xf>
    <xf numFmtId="44" fontId="18" fillId="2" borderId="0" xfId="3" applyFont="1" applyFill="1" applyBorder="1" applyAlignment="1">
      <alignment horizontal="center" vertical="top"/>
    </xf>
    <xf numFmtId="164" fontId="18" fillId="2" borderId="0" xfId="3" applyNumberFormat="1" applyFont="1" applyFill="1" applyBorder="1" applyAlignment="1">
      <alignment horizontal="left" vertical="top"/>
    </xf>
    <xf numFmtId="0" fontId="18" fillId="0" borderId="0" xfId="0" applyFont="1" applyAlignment="1">
      <alignment vertical="top"/>
    </xf>
    <xf numFmtId="0" fontId="18" fillId="0" borderId="0" xfId="0" applyFont="1" applyAlignment="1">
      <alignment horizontal="center"/>
    </xf>
    <xf numFmtId="0" fontId="18" fillId="0" borderId="0" xfId="0" applyFont="1"/>
    <xf numFmtId="1" fontId="1" fillId="0" borderId="1" xfId="0" applyNumberFormat="1" applyFont="1" applyBorder="1" applyAlignment="1">
      <alignment horizontal="center" vertical="top" wrapText="1"/>
    </xf>
    <xf numFmtId="0" fontId="20" fillId="0" borderId="1" xfId="0" applyFont="1" applyBorder="1" applyAlignment="1">
      <alignment horizontal="left" vertical="top" wrapText="1"/>
    </xf>
    <xf numFmtId="1" fontId="1" fillId="0" borderId="1" xfId="0" applyNumberFormat="1" applyFont="1" applyBorder="1" applyAlignment="1">
      <alignment horizontal="right" vertical="top" wrapText="1"/>
    </xf>
    <xf numFmtId="0" fontId="1" fillId="0" borderId="1" xfId="0" applyFont="1" applyBorder="1" applyAlignment="1">
      <alignment horizontal="center" vertical="center" wrapText="1"/>
    </xf>
    <xf numFmtId="0" fontId="1" fillId="0" borderId="1" xfId="0" applyFont="1" applyBorder="1" applyAlignment="1">
      <alignment horizontal="left" vertical="top" wrapText="1"/>
    </xf>
    <xf numFmtId="0" fontId="22" fillId="2" borderId="0" xfId="0" applyFont="1" applyFill="1" applyAlignment="1">
      <alignment horizontal="left" vertical="top"/>
    </xf>
    <xf numFmtId="0" fontId="23" fillId="0" borderId="0" xfId="0" applyFont="1" applyAlignment="1">
      <alignment vertical="top"/>
    </xf>
    <xf numFmtId="44" fontId="22" fillId="2" borderId="0" xfId="3" applyFont="1" applyFill="1" applyBorder="1" applyAlignment="1">
      <alignment horizontal="left" vertical="top"/>
    </xf>
    <xf numFmtId="44" fontId="24" fillId="2" borderId="0" xfId="3" applyFont="1" applyFill="1" applyBorder="1" applyAlignment="1">
      <alignment horizontal="center" vertical="top"/>
    </xf>
    <xf numFmtId="44" fontId="22" fillId="2" borderId="0" xfId="3" applyFont="1" applyFill="1" applyBorder="1" applyAlignment="1">
      <alignment horizontal="center" vertical="top"/>
    </xf>
    <xf numFmtId="164" fontId="22" fillId="2" borderId="0" xfId="3" applyNumberFormat="1" applyFont="1" applyFill="1" applyBorder="1" applyAlignment="1">
      <alignment horizontal="left" vertical="top"/>
    </xf>
    <xf numFmtId="44" fontId="22" fillId="0" borderId="0" xfId="3" applyFont="1" applyFill="1" applyBorder="1" applyAlignment="1">
      <alignment horizontal="left" vertical="top"/>
    </xf>
    <xf numFmtId="1" fontId="1" fillId="0" borderId="1" xfId="0" applyNumberFormat="1" applyFont="1" applyBorder="1" applyAlignment="1">
      <alignment horizontal="left" vertical="top" wrapText="1"/>
    </xf>
    <xf numFmtId="44" fontId="3" fillId="2" borderId="0" xfId="3" applyFont="1" applyFill="1" applyBorder="1" applyAlignment="1">
      <alignment horizontal="left" vertical="top"/>
    </xf>
    <xf numFmtId="0" fontId="3" fillId="2" borderId="0" xfId="0" applyFont="1" applyFill="1" applyAlignment="1">
      <alignment horizontal="left" vertical="top"/>
    </xf>
    <xf numFmtId="44" fontId="24" fillId="2" borderId="0" xfId="3" applyFont="1" applyFill="1" applyBorder="1" applyAlignment="1">
      <alignment horizontal="left" vertical="top"/>
    </xf>
    <xf numFmtId="44" fontId="3" fillId="2" borderId="0" xfId="3" applyFont="1" applyFill="1" applyBorder="1" applyAlignment="1">
      <alignment horizontal="center" vertical="top"/>
    </xf>
    <xf numFmtId="164" fontId="3" fillId="2" borderId="0" xfId="3" applyNumberFormat="1" applyFont="1" applyFill="1" applyBorder="1" applyAlignment="1">
      <alignment horizontal="left" vertical="top"/>
    </xf>
    <xf numFmtId="44" fontId="3" fillId="0" borderId="0" xfId="3" applyFont="1" applyFill="1" applyBorder="1" applyAlignment="1">
      <alignment horizontal="left" vertical="top"/>
    </xf>
    <xf numFmtId="0" fontId="3" fillId="0" borderId="0" xfId="0" applyFont="1"/>
    <xf numFmtId="0" fontId="19" fillId="0" borderId="1" xfId="0" applyFont="1" applyBorder="1"/>
    <xf numFmtId="0" fontId="22" fillId="0" borderId="0" xfId="0" applyFont="1"/>
    <xf numFmtId="0" fontId="19" fillId="0" borderId="14" xfId="0" applyFont="1" applyBorder="1"/>
    <xf numFmtId="0" fontId="1" fillId="2" borderId="1" xfId="0" applyFont="1" applyFill="1" applyBorder="1" applyAlignment="1">
      <alignment horizontal="center" vertical="top" wrapText="1"/>
    </xf>
    <xf numFmtId="0" fontId="1" fillId="2" borderId="1" xfId="0" applyFont="1" applyFill="1" applyBorder="1" applyAlignment="1">
      <alignment vertical="top" wrapText="1"/>
    </xf>
    <xf numFmtId="0" fontId="1" fillId="2" borderId="1" xfId="0" applyFont="1" applyFill="1" applyBorder="1" applyAlignment="1">
      <alignment vertical="top"/>
    </xf>
    <xf numFmtId="0" fontId="21" fillId="2" borderId="1" xfId="0" applyFont="1" applyFill="1" applyBorder="1" applyAlignment="1">
      <alignment horizontal="center" vertical="top"/>
    </xf>
    <xf numFmtId="0" fontId="19" fillId="0" borderId="13" xfId="0" applyFont="1" applyBorder="1" applyAlignment="1">
      <alignment vertical="top"/>
    </xf>
    <xf numFmtId="0" fontId="19" fillId="0" borderId="13" xfId="0" applyFont="1" applyBorder="1"/>
    <xf numFmtId="0" fontId="19" fillId="0" borderId="15" xfId="0" applyFont="1" applyBorder="1" applyAlignment="1">
      <alignment vertical="top"/>
    </xf>
    <xf numFmtId="1" fontId="1" fillId="0" borderId="16" xfId="0" applyNumberFormat="1" applyFont="1" applyBorder="1" applyAlignment="1">
      <alignment horizontal="center" vertical="top" wrapText="1"/>
    </xf>
    <xf numFmtId="0" fontId="20" fillId="0" borderId="16" xfId="0" applyFont="1" applyBorder="1" applyAlignment="1">
      <alignment horizontal="left" vertical="top" wrapText="1"/>
    </xf>
    <xf numFmtId="0" fontId="1" fillId="0" borderId="16" xfId="0" applyFont="1" applyBorder="1" applyAlignment="1">
      <alignment horizontal="center" vertical="center" wrapText="1"/>
    </xf>
    <xf numFmtId="0" fontId="1" fillId="0" borderId="16" xfId="0" applyFont="1" applyBorder="1" applyAlignment="1">
      <alignment horizontal="left" vertical="top" wrapText="1"/>
    </xf>
    <xf numFmtId="164" fontId="1" fillId="0" borderId="16" xfId="0" applyNumberFormat="1" applyFont="1" applyBorder="1" applyAlignment="1">
      <alignment vertical="top"/>
    </xf>
    <xf numFmtId="0" fontId="1" fillId="0" borderId="17" xfId="0" applyFont="1" applyBorder="1" applyAlignment="1">
      <alignment vertical="top"/>
    </xf>
    <xf numFmtId="164" fontId="13" fillId="5" borderId="22" xfId="0" applyNumberFormat="1" applyFont="1" applyFill="1" applyBorder="1" applyAlignment="1">
      <alignment horizontal="center" vertical="center" wrapText="1"/>
    </xf>
    <xf numFmtId="164" fontId="0" fillId="0" borderId="0" xfId="0" applyNumberFormat="1"/>
    <xf numFmtId="0" fontId="19" fillId="0" borderId="1" xfId="0" applyFont="1" applyBorder="1" applyAlignment="1">
      <alignment vertical="top"/>
    </xf>
    <xf numFmtId="0" fontId="1" fillId="0" borderId="1" xfId="0" applyFont="1" applyBorder="1" applyAlignment="1">
      <alignment vertical="top" wrapText="1"/>
    </xf>
    <xf numFmtId="0" fontId="19" fillId="0" borderId="19" xfId="0" applyFont="1" applyBorder="1" applyAlignment="1">
      <alignment vertical="top"/>
    </xf>
    <xf numFmtId="1" fontId="1" fillId="0" borderId="9" xfId="0" applyNumberFormat="1" applyFont="1" applyBorder="1" applyAlignment="1">
      <alignment horizontal="center" vertical="top" wrapText="1"/>
    </xf>
    <xf numFmtId="0" fontId="20" fillId="0" borderId="9" xfId="0" applyFont="1" applyBorder="1" applyAlignment="1">
      <alignment horizontal="left" vertical="top" wrapText="1"/>
    </xf>
    <xf numFmtId="0" fontId="1" fillId="0" borderId="9" xfId="0" applyFont="1" applyBorder="1" applyAlignment="1">
      <alignment horizontal="center" vertical="center" wrapText="1"/>
    </xf>
    <xf numFmtId="0" fontId="1" fillId="0" borderId="9" xfId="0" applyFont="1" applyBorder="1" applyAlignment="1">
      <alignment horizontal="left" vertical="top" wrapText="1"/>
    </xf>
    <xf numFmtId="164" fontId="1" fillId="0" borderId="9" xfId="0" applyNumberFormat="1" applyFont="1" applyBorder="1" applyAlignment="1">
      <alignment vertical="top"/>
    </xf>
    <xf numFmtId="0" fontId="1" fillId="0" borderId="20" xfId="0" applyFont="1" applyBorder="1" applyAlignment="1">
      <alignment vertical="top"/>
    </xf>
    <xf numFmtId="0" fontId="20" fillId="0" borderId="1" xfId="0" applyFont="1" applyBorder="1" applyAlignment="1">
      <alignment horizontal="center" vertical="top" wrapText="1"/>
    </xf>
    <xf numFmtId="0" fontId="19" fillId="0" borderId="21" xfId="0" applyFont="1" applyBorder="1" applyAlignment="1">
      <alignment vertical="top"/>
    </xf>
    <xf numFmtId="1" fontId="1" fillId="0" borderId="22" xfId="0" applyNumberFormat="1" applyFont="1" applyBorder="1" applyAlignment="1">
      <alignment horizontal="center" vertical="top" wrapText="1"/>
    </xf>
    <xf numFmtId="0" fontId="20" fillId="0" borderId="22" xfId="0" applyFont="1" applyBorder="1" applyAlignment="1">
      <alignment horizontal="left" vertical="top" wrapText="1"/>
    </xf>
    <xf numFmtId="1" fontId="1" fillId="0" borderId="22" xfId="0" applyNumberFormat="1" applyFont="1" applyBorder="1" applyAlignment="1">
      <alignment horizontal="right" vertical="top" wrapText="1"/>
    </xf>
    <xf numFmtId="0" fontId="1" fillId="0" borderId="22" xfId="0" applyFont="1" applyBorder="1" applyAlignment="1">
      <alignment horizontal="center" vertical="center" wrapText="1"/>
    </xf>
    <xf numFmtId="164" fontId="1" fillId="0" borderId="22" xfId="0" applyNumberFormat="1" applyFont="1" applyBorder="1" applyAlignment="1">
      <alignment vertical="top"/>
    </xf>
    <xf numFmtId="0" fontId="1" fillId="0" borderId="23" xfId="0" applyFont="1" applyBorder="1" applyAlignment="1">
      <alignment vertical="top"/>
    </xf>
    <xf numFmtId="0" fontId="1" fillId="0" borderId="9" xfId="0" applyFont="1" applyBorder="1" applyAlignment="1">
      <alignment vertical="top"/>
    </xf>
    <xf numFmtId="1" fontId="1" fillId="0" borderId="9" xfId="0" applyNumberFormat="1" applyFont="1" applyBorder="1" applyAlignment="1">
      <alignment horizontal="right" vertical="top" wrapText="1"/>
    </xf>
    <xf numFmtId="0" fontId="1" fillId="0" borderId="1" xfId="0" applyFont="1" applyBorder="1" applyAlignment="1">
      <alignment vertical="top"/>
    </xf>
    <xf numFmtId="1" fontId="1" fillId="0" borderId="16" xfId="0" applyNumberFormat="1" applyFont="1" applyBorder="1" applyAlignment="1">
      <alignment horizontal="right" vertical="top" wrapText="1"/>
    </xf>
    <xf numFmtId="0" fontId="1" fillId="0" borderId="9" xfId="0" applyFont="1" applyBorder="1" applyAlignment="1">
      <alignment vertical="top" wrapText="1"/>
    </xf>
    <xf numFmtId="0" fontId="19" fillId="0" borderId="1" xfId="0" applyFont="1" applyBorder="1" applyAlignment="1">
      <alignment vertical="center" wrapText="1"/>
    </xf>
    <xf numFmtId="0" fontId="1" fillId="0" borderId="16" xfId="0" applyFont="1" applyBorder="1" applyAlignment="1">
      <alignment vertical="top"/>
    </xf>
    <xf numFmtId="0" fontId="19" fillId="0" borderId="1" xfId="0" applyFont="1" applyBorder="1" applyAlignment="1">
      <alignment horizontal="left" vertical="top"/>
    </xf>
    <xf numFmtId="0" fontId="19" fillId="0" borderId="1" xfId="0" applyFont="1" applyBorder="1" applyAlignment="1">
      <alignment horizontal="left" vertical="top" wrapText="1"/>
    </xf>
    <xf numFmtId="0" fontId="21" fillId="0" borderId="9" xfId="0" applyFont="1" applyBorder="1" applyAlignment="1">
      <alignment vertical="top"/>
    </xf>
    <xf numFmtId="0" fontId="19" fillId="0" borderId="9" xfId="0" applyFont="1" applyBorder="1" applyAlignment="1">
      <alignment vertical="center" wrapText="1"/>
    </xf>
    <xf numFmtId="0" fontId="19" fillId="0" borderId="9" xfId="0" applyFont="1" applyBorder="1"/>
    <xf numFmtId="0" fontId="19" fillId="0" borderId="20" xfId="0" applyFont="1" applyBorder="1"/>
    <xf numFmtId="0" fontId="21" fillId="0" borderId="1" xfId="0" applyFont="1" applyBorder="1" applyAlignment="1">
      <alignment vertical="top"/>
    </xf>
    <xf numFmtId="0" fontId="1" fillId="0" borderId="22" xfId="0" applyFont="1" applyBorder="1" applyAlignment="1">
      <alignment horizontal="left" vertical="top" wrapText="1"/>
    </xf>
    <xf numFmtId="0" fontId="25" fillId="0" borderId="16" xfId="0" applyFont="1" applyBorder="1" applyAlignment="1">
      <alignment vertical="top" wrapText="1"/>
    </xf>
    <xf numFmtId="0" fontId="9" fillId="2" borderId="25" xfId="2" applyFont="1" applyBorder="1" applyAlignment="1">
      <alignment horizontal="left" vertical="top" wrapText="1"/>
    </xf>
    <xf numFmtId="164" fontId="9" fillId="2" borderId="25" xfId="3" applyNumberFormat="1" applyFont="1" applyFill="1" applyBorder="1" applyAlignment="1">
      <alignment horizontal="right" vertical="top" wrapText="1"/>
    </xf>
    <xf numFmtId="0" fontId="9" fillId="2" borderId="26" xfId="2" applyFont="1" applyBorder="1" applyAlignment="1">
      <alignment horizontal="left" vertical="top" wrapText="1"/>
    </xf>
    <xf numFmtId="164" fontId="9" fillId="2" borderId="26" xfId="3" applyNumberFormat="1" applyFont="1" applyFill="1" applyBorder="1" applyAlignment="1">
      <alignment horizontal="right" vertical="top" wrapText="1"/>
    </xf>
    <xf numFmtId="0" fontId="9" fillId="2" borderId="27" xfId="2" applyFont="1" applyBorder="1" applyAlignment="1">
      <alignment horizontal="left" vertical="top" wrapText="1"/>
    </xf>
    <xf numFmtId="164" fontId="9" fillId="2" borderId="27" xfId="3" applyNumberFormat="1" applyFont="1" applyFill="1" applyBorder="1" applyAlignment="1">
      <alignment horizontal="right" vertical="top" wrapText="1"/>
    </xf>
    <xf numFmtId="0" fontId="1" fillId="8" borderId="1" xfId="0" applyFont="1" applyFill="1" applyBorder="1" applyAlignment="1">
      <alignment vertical="top" wrapText="1"/>
    </xf>
    <xf numFmtId="0" fontId="2" fillId="8" borderId="1" xfId="0" applyFont="1" applyFill="1" applyBorder="1"/>
    <xf numFmtId="0" fontId="15" fillId="0" borderId="1" xfId="0" applyFont="1" applyBorder="1" applyAlignment="1">
      <alignment horizontal="left" vertical="top" wrapText="1"/>
    </xf>
    <xf numFmtId="1" fontId="9" fillId="0" borderId="1" xfId="0" applyNumberFormat="1" applyFont="1" applyBorder="1" applyAlignment="1">
      <alignment horizontal="right" vertical="top" wrapText="1"/>
    </xf>
    <xf numFmtId="0" fontId="9" fillId="0" borderId="1" xfId="0" applyFont="1" applyBorder="1" applyAlignment="1">
      <alignment horizontal="left" wrapText="1"/>
    </xf>
    <xf numFmtId="0" fontId="9" fillId="0" borderId="1" xfId="0" applyFont="1" applyBorder="1" applyAlignment="1">
      <alignment horizontal="left" vertical="top" wrapText="1"/>
    </xf>
    <xf numFmtId="0" fontId="15" fillId="0" borderId="28" xfId="0" applyFont="1" applyBorder="1" applyAlignment="1">
      <alignment horizontal="left" vertical="top" wrapText="1"/>
    </xf>
    <xf numFmtId="0" fontId="15" fillId="0" borderId="16" xfId="0" applyFont="1" applyBorder="1" applyAlignment="1">
      <alignment horizontal="left" vertical="top" wrapText="1"/>
    </xf>
    <xf numFmtId="0" fontId="1" fillId="9" borderId="1" xfId="0" applyFont="1" applyFill="1" applyBorder="1" applyAlignment="1">
      <alignment vertical="top" wrapText="1"/>
    </xf>
    <xf numFmtId="0" fontId="27" fillId="2" borderId="0" xfId="1" applyFont="1" applyAlignment="1">
      <alignment horizontal="left" vertical="top"/>
    </xf>
    <xf numFmtId="0" fontId="22" fillId="2" borderId="0" xfId="1" applyFont="1" applyAlignment="1">
      <alignment horizontal="left" vertical="top"/>
    </xf>
    <xf numFmtId="0" fontId="17" fillId="2" borderId="0" xfId="1" applyFont="1" applyAlignment="1">
      <alignment horizontal="center" vertical="center" wrapText="1"/>
    </xf>
    <xf numFmtId="0" fontId="13" fillId="5" borderId="29" xfId="1" applyFont="1" applyFill="1" applyBorder="1" applyAlignment="1">
      <alignment horizontal="center" vertical="center" wrapText="1"/>
    </xf>
    <xf numFmtId="0" fontId="13" fillId="5" borderId="24" xfId="1" applyFont="1" applyFill="1" applyBorder="1" applyAlignment="1">
      <alignment horizontal="center" vertical="center" wrapText="1"/>
    </xf>
    <xf numFmtId="0" fontId="15" fillId="8" borderId="1" xfId="1" applyFont="1" applyFill="1" applyBorder="1" applyAlignment="1">
      <alignment horizontal="left" vertical="top" wrapText="1"/>
    </xf>
    <xf numFmtId="0" fontId="15" fillId="2" borderId="1" xfId="1" applyFont="1" applyBorder="1" applyAlignment="1">
      <alignment horizontal="left" vertical="top" wrapText="1"/>
    </xf>
    <xf numFmtId="0" fontId="19" fillId="2" borderId="0" xfId="1" applyFont="1"/>
    <xf numFmtId="1" fontId="9" fillId="8" borderId="1" xfId="1" applyNumberFormat="1" applyFont="1" applyFill="1" applyBorder="1" applyAlignment="1">
      <alignment horizontal="center" vertical="top" wrapText="1"/>
    </xf>
    <xf numFmtId="0" fontId="9" fillId="8" borderId="1" xfId="1" applyFont="1" applyFill="1" applyBorder="1" applyAlignment="1">
      <alignment horizontal="center" vertical="center" wrapText="1"/>
    </xf>
    <xf numFmtId="0" fontId="9" fillId="8" borderId="1" xfId="1" applyFont="1" applyFill="1" applyBorder="1" applyAlignment="1">
      <alignment horizontal="left" vertical="top" wrapText="1"/>
    </xf>
    <xf numFmtId="164" fontId="1" fillId="8" borderId="1" xfId="1" applyNumberFormat="1" applyFont="1" applyFill="1" applyBorder="1" applyAlignment="1">
      <alignment vertical="top"/>
    </xf>
    <xf numFmtId="0" fontId="19" fillId="8" borderId="0" xfId="1" applyFont="1" applyFill="1"/>
    <xf numFmtId="0" fontId="4" fillId="2" borderId="0" xfId="1"/>
    <xf numFmtId="0" fontId="4" fillId="2" borderId="0" xfId="1" applyAlignment="1">
      <alignment horizontal="center"/>
    </xf>
    <xf numFmtId="44" fontId="22" fillId="2" borderId="0" xfId="4" applyFont="1" applyFill="1" applyBorder="1" applyAlignment="1">
      <alignment horizontal="left" vertical="top"/>
    </xf>
    <xf numFmtId="44" fontId="24" fillId="2" borderId="0" xfId="4" applyFont="1" applyFill="1" applyBorder="1" applyAlignment="1">
      <alignment horizontal="center" vertical="top"/>
    </xf>
    <xf numFmtId="44" fontId="22" fillId="2" borderId="0" xfId="4" applyFont="1" applyFill="1" applyBorder="1" applyAlignment="1">
      <alignment horizontal="center" vertical="top"/>
    </xf>
    <xf numFmtId="164" fontId="22" fillId="2" borderId="0" xfId="4" applyNumberFormat="1" applyFont="1" applyFill="1" applyBorder="1" applyAlignment="1">
      <alignment horizontal="left" vertical="top"/>
    </xf>
    <xf numFmtId="1" fontId="1" fillId="0" borderId="30" xfId="0" applyNumberFormat="1" applyFont="1" applyBorder="1" applyAlignment="1">
      <alignment horizontal="center" vertical="top" wrapText="1"/>
    </xf>
    <xf numFmtId="0" fontId="20" fillId="0" borderId="30" xfId="0" applyFont="1" applyBorder="1" applyAlignment="1">
      <alignment horizontal="left" vertical="top" wrapText="1"/>
    </xf>
    <xf numFmtId="1" fontId="1" fillId="0" borderId="30" xfId="0" applyNumberFormat="1" applyFont="1" applyBorder="1" applyAlignment="1">
      <alignment horizontal="right" vertical="top" wrapText="1"/>
    </xf>
    <xf numFmtId="164" fontId="1" fillId="0" borderId="30" xfId="0" applyNumberFormat="1" applyFont="1" applyBorder="1" applyAlignment="1">
      <alignment vertical="top"/>
    </xf>
    <xf numFmtId="0" fontId="1" fillId="0" borderId="31" xfId="0" applyFont="1" applyBorder="1" applyAlignment="1">
      <alignment vertical="top"/>
    </xf>
    <xf numFmtId="0" fontId="20" fillId="8" borderId="1" xfId="1" applyFont="1" applyFill="1" applyBorder="1" applyAlignment="1">
      <alignment horizontal="left" vertical="top" wrapText="1"/>
    </xf>
    <xf numFmtId="1" fontId="1" fillId="8" borderId="1" xfId="1" applyNumberFormat="1" applyFont="1" applyFill="1" applyBorder="1" applyAlignment="1">
      <alignment horizontal="right" vertical="top" wrapText="1"/>
    </xf>
    <xf numFmtId="0" fontId="1" fillId="8" borderId="1" xfId="1" applyFont="1" applyFill="1" applyBorder="1" applyAlignment="1">
      <alignment horizontal="center" vertical="center" wrapText="1"/>
    </xf>
    <xf numFmtId="0" fontId="19" fillId="8" borderId="1" xfId="1" applyFont="1" applyFill="1" applyBorder="1" applyAlignment="1">
      <alignment vertical="top"/>
    </xf>
    <xf numFmtId="0" fontId="1" fillId="8" borderId="1" xfId="1" applyFont="1" applyFill="1" applyBorder="1" applyAlignment="1">
      <alignment horizontal="left" vertical="top" wrapText="1"/>
    </xf>
    <xf numFmtId="0" fontId="1" fillId="2" borderId="1" xfId="1" applyFont="1" applyBorder="1" applyAlignment="1">
      <alignment horizontal="left" vertical="top" wrapText="1"/>
    </xf>
    <xf numFmtId="1" fontId="1" fillId="8" borderId="1" xfId="1" applyNumberFormat="1" applyFont="1" applyFill="1" applyBorder="1" applyAlignment="1">
      <alignment horizontal="center" vertical="top" wrapText="1"/>
    </xf>
    <xf numFmtId="0" fontId="19" fillId="0" borderId="32" xfId="0" applyFont="1" applyBorder="1" applyAlignment="1">
      <alignment vertical="top"/>
    </xf>
    <xf numFmtId="0" fontId="1" fillId="0" borderId="33" xfId="0" applyFont="1" applyBorder="1" applyAlignment="1">
      <alignment vertical="top"/>
    </xf>
    <xf numFmtId="0" fontId="1" fillId="0" borderId="33" xfId="0" applyFont="1" applyBorder="1" applyAlignment="1">
      <alignment vertical="top" wrapText="1"/>
    </xf>
    <xf numFmtId="0" fontId="19" fillId="0" borderId="33" xfId="0" applyFont="1" applyBorder="1"/>
    <xf numFmtId="0" fontId="19" fillId="0" borderId="34" xfId="0" applyFont="1" applyBorder="1"/>
    <xf numFmtId="0" fontId="6" fillId="6" borderId="0" xfId="1" applyFont="1" applyFill="1" applyAlignment="1">
      <alignment horizontal="left" vertical="top"/>
    </xf>
    <xf numFmtId="0" fontId="1" fillId="0" borderId="16" xfId="0" applyFont="1" applyBorder="1" applyAlignment="1">
      <alignment vertical="top" wrapText="1"/>
    </xf>
    <xf numFmtId="0" fontId="20" fillId="0" borderId="9" xfId="0" applyFont="1" applyBorder="1" applyAlignment="1">
      <alignment horizontal="center" vertical="top" wrapText="1"/>
    </xf>
    <xf numFmtId="0" fontId="20" fillId="0" borderId="30" xfId="0" applyFont="1" applyBorder="1" applyAlignment="1">
      <alignment horizontal="center" vertical="top" wrapText="1"/>
    </xf>
    <xf numFmtId="0" fontId="1" fillId="0" borderId="1" xfId="0" applyFont="1" applyBorder="1" applyAlignment="1">
      <alignment horizontal="center" vertical="top" wrapText="1"/>
    </xf>
    <xf numFmtId="0" fontId="1" fillId="0" borderId="16" xfId="0" applyFont="1" applyBorder="1" applyAlignment="1">
      <alignment horizontal="center" vertical="top" wrapText="1"/>
    </xf>
    <xf numFmtId="0" fontId="1" fillId="8" borderId="16" xfId="0" applyFont="1" applyFill="1" applyBorder="1" applyAlignment="1">
      <alignment vertical="top" wrapText="1"/>
    </xf>
    <xf numFmtId="0" fontId="2" fillId="0" borderId="21" xfId="0" applyFont="1" applyBorder="1" applyAlignment="1">
      <alignment vertical="top"/>
    </xf>
    <xf numFmtId="1" fontId="1" fillId="0" borderId="22" xfId="0" applyNumberFormat="1" applyFont="1" applyBorder="1" applyAlignment="1">
      <alignment horizontal="left" vertical="top" wrapText="1"/>
    </xf>
    <xf numFmtId="0" fontId="15" fillId="0" borderId="0" xfId="0" applyFont="1" applyAlignment="1">
      <alignment horizontal="center" vertical="top" wrapText="1"/>
    </xf>
    <xf numFmtId="0" fontId="1" fillId="0" borderId="1" xfId="0" applyFont="1" applyBorder="1" applyAlignment="1">
      <alignment horizontal="center" wrapText="1"/>
    </xf>
    <xf numFmtId="0" fontId="20" fillId="0" borderId="16" xfId="0" applyFont="1" applyBorder="1" applyAlignment="1">
      <alignment horizontal="center" vertical="top" wrapText="1"/>
    </xf>
    <xf numFmtId="0" fontId="2" fillId="8" borderId="35" xfId="0" applyFont="1" applyFill="1" applyBorder="1"/>
    <xf numFmtId="0" fontId="19" fillId="8" borderId="19" xfId="0" applyFont="1" applyFill="1" applyBorder="1" applyAlignment="1">
      <alignment horizontal="left" vertical="top"/>
    </xf>
    <xf numFmtId="0" fontId="1" fillId="8" borderId="9" xfId="0" applyFont="1" applyFill="1" applyBorder="1" applyAlignment="1">
      <alignment vertical="top"/>
    </xf>
    <xf numFmtId="0" fontId="1" fillId="8" borderId="9" xfId="0" applyFont="1" applyFill="1" applyBorder="1" applyAlignment="1">
      <alignment horizontal="left" vertical="top" wrapText="1"/>
    </xf>
    <xf numFmtId="0" fontId="1" fillId="8" borderId="9" xfId="0" applyFont="1" applyFill="1" applyBorder="1" applyAlignment="1">
      <alignment vertical="top" wrapText="1"/>
    </xf>
    <xf numFmtId="0" fontId="19" fillId="8" borderId="9" xfId="0" applyFont="1" applyFill="1" applyBorder="1" applyAlignment="1">
      <alignment vertical="center" wrapText="1"/>
    </xf>
    <xf numFmtId="0" fontId="20" fillId="8" borderId="9" xfId="0" applyFont="1" applyFill="1" applyBorder="1" applyAlignment="1">
      <alignment horizontal="left" vertical="top" wrapText="1"/>
    </xf>
    <xf numFmtId="164" fontId="1" fillId="8" borderId="9" xfId="0" applyNumberFormat="1" applyFont="1" applyFill="1" applyBorder="1" applyAlignment="1">
      <alignment vertical="top"/>
    </xf>
    <xf numFmtId="0" fontId="2" fillId="8" borderId="20" xfId="0" applyFont="1" applyFill="1" applyBorder="1"/>
    <xf numFmtId="164" fontId="29" fillId="0" borderId="1" xfId="0" applyNumberFormat="1" applyFont="1" applyBorder="1" applyAlignment="1">
      <alignment vertical="top"/>
    </xf>
    <xf numFmtId="0" fontId="29" fillId="0" borderId="17" xfId="0" applyFont="1" applyBorder="1" applyAlignment="1">
      <alignment vertical="top"/>
    </xf>
    <xf numFmtId="0" fontId="29" fillId="0" borderId="16" xfId="0" applyFont="1" applyBorder="1" applyAlignment="1">
      <alignment horizontal="left" vertical="top" wrapText="1"/>
    </xf>
    <xf numFmtId="0" fontId="30" fillId="0" borderId="16" xfId="0" applyFont="1" applyBorder="1" applyAlignment="1">
      <alignment horizontal="left" vertical="top" wrapText="1"/>
    </xf>
    <xf numFmtId="1" fontId="29" fillId="0" borderId="16" xfId="0" applyNumberFormat="1" applyFont="1" applyBorder="1" applyAlignment="1">
      <alignment horizontal="right" vertical="top" wrapText="1"/>
    </xf>
    <xf numFmtId="0" fontId="29" fillId="0" borderId="16" xfId="0" applyFont="1" applyBorder="1" applyAlignment="1">
      <alignment horizontal="center" vertical="center" wrapText="1"/>
    </xf>
    <xf numFmtId="0" fontId="28" fillId="0" borderId="19" xfId="0" applyFont="1" applyBorder="1" applyAlignment="1">
      <alignment vertical="top"/>
    </xf>
    <xf numFmtId="1" fontId="29" fillId="0" borderId="9" xfId="0" applyNumberFormat="1" applyFont="1" applyBorder="1" applyAlignment="1">
      <alignment horizontal="center" vertical="top" wrapText="1"/>
    </xf>
    <xf numFmtId="0" fontId="29" fillId="0" borderId="9" xfId="0" applyFont="1" applyBorder="1" applyAlignment="1">
      <alignment horizontal="left" vertical="top" wrapText="1"/>
    </xf>
    <xf numFmtId="0" fontId="30" fillId="0" borderId="9" xfId="0" applyFont="1" applyBorder="1" applyAlignment="1">
      <alignment horizontal="left" vertical="top" wrapText="1"/>
    </xf>
    <xf numFmtId="1" fontId="29" fillId="0" borderId="9" xfId="0" applyNumberFormat="1" applyFont="1" applyBorder="1" applyAlignment="1">
      <alignment horizontal="right" vertical="top" wrapText="1"/>
    </xf>
    <xf numFmtId="0" fontId="29" fillId="0" borderId="9" xfId="0" applyFont="1" applyBorder="1" applyAlignment="1">
      <alignment horizontal="center" vertical="center" wrapText="1"/>
    </xf>
    <xf numFmtId="164" fontId="29" fillId="0" borderId="9" xfId="0" applyNumberFormat="1" applyFont="1" applyBorder="1" applyAlignment="1">
      <alignment vertical="top"/>
    </xf>
    <xf numFmtId="0" fontId="29" fillId="0" borderId="20" xfId="0" applyFont="1" applyBorder="1" applyAlignment="1">
      <alignment vertical="top"/>
    </xf>
    <xf numFmtId="0" fontId="28" fillId="0" borderId="13" xfId="0" applyFont="1" applyBorder="1" applyAlignment="1">
      <alignment vertical="top"/>
    </xf>
    <xf numFmtId="1" fontId="29" fillId="0" borderId="1" xfId="0" applyNumberFormat="1" applyFont="1" applyBorder="1" applyAlignment="1">
      <alignment horizontal="center" vertical="top" wrapText="1"/>
    </xf>
    <xf numFmtId="0" fontId="29" fillId="0" borderId="1" xfId="0" applyFont="1" applyBorder="1" applyAlignment="1">
      <alignment horizontal="left" vertical="top" wrapText="1"/>
    </xf>
    <xf numFmtId="0" fontId="30" fillId="0" borderId="1" xfId="0" applyFont="1" applyBorder="1" applyAlignment="1">
      <alignment horizontal="left" vertical="top" wrapText="1"/>
    </xf>
    <xf numFmtId="1" fontId="29" fillId="0" borderId="1" xfId="0" applyNumberFormat="1" applyFont="1" applyBorder="1" applyAlignment="1">
      <alignment horizontal="right" vertical="top" wrapText="1"/>
    </xf>
    <xf numFmtId="0" fontId="28" fillId="0" borderId="1" xfId="0" applyFont="1" applyBorder="1"/>
    <xf numFmtId="0" fontId="29" fillId="0" borderId="14" xfId="0" applyFont="1" applyBorder="1" applyAlignment="1">
      <alignment vertical="top"/>
    </xf>
    <xf numFmtId="0" fontId="29" fillId="0" borderId="1" xfId="0" applyFont="1" applyBorder="1" applyAlignment="1">
      <alignment horizontal="center" vertical="center" wrapText="1"/>
    </xf>
    <xf numFmtId="0" fontId="28" fillId="0" borderId="15" xfId="0" applyFont="1" applyBorder="1" applyAlignment="1">
      <alignment vertical="top"/>
    </xf>
    <xf numFmtId="1" fontId="29" fillId="0" borderId="16" xfId="0" applyNumberFormat="1" applyFont="1" applyBorder="1" applyAlignment="1">
      <alignment horizontal="center" vertical="top" wrapText="1"/>
    </xf>
    <xf numFmtId="164" fontId="29" fillId="0" borderId="16" xfId="0" applyNumberFormat="1" applyFont="1" applyBorder="1" applyAlignment="1">
      <alignment vertical="top"/>
    </xf>
    <xf numFmtId="0" fontId="29" fillId="0" borderId="9" xfId="0" applyFont="1" applyBorder="1" applyAlignment="1">
      <alignment horizontal="center" vertical="top" wrapText="1"/>
    </xf>
    <xf numFmtId="0" fontId="29" fillId="0" borderId="1" xfId="0" applyFont="1" applyBorder="1" applyAlignment="1">
      <alignment horizontal="center" vertical="top" wrapText="1"/>
    </xf>
    <xf numFmtId="0" fontId="29" fillId="0" borderId="16" xfId="0" applyFont="1" applyBorder="1" applyAlignment="1">
      <alignment horizontal="center" vertical="top" wrapText="1"/>
    </xf>
    <xf numFmtId="0" fontId="17" fillId="0" borderId="22" xfId="0" applyFont="1" applyBorder="1" applyAlignment="1">
      <alignment vertical="center" wrapText="1"/>
    </xf>
    <xf numFmtId="0" fontId="11" fillId="0" borderId="22" xfId="0" applyFont="1" applyBorder="1" applyAlignment="1">
      <alignment vertical="top"/>
    </xf>
    <xf numFmtId="0" fontId="11" fillId="0" borderId="22" xfId="0" applyFont="1" applyBorder="1" applyAlignment="1">
      <alignment vertical="top" wrapText="1"/>
    </xf>
    <xf numFmtId="0" fontId="11" fillId="8" borderId="22" xfId="0" applyFont="1" applyFill="1" applyBorder="1" applyAlignment="1">
      <alignment vertical="top" wrapText="1"/>
    </xf>
    <xf numFmtId="0" fontId="1" fillId="0" borderId="9" xfId="0" applyFont="1" applyBorder="1" applyAlignment="1">
      <alignment horizontal="center" vertical="top" wrapText="1"/>
    </xf>
    <xf numFmtId="0" fontId="1" fillId="0" borderId="33" xfId="0" applyFont="1" applyBorder="1" applyAlignment="1">
      <alignment horizontal="center" vertical="top" wrapText="1"/>
    </xf>
    <xf numFmtId="0" fontId="26" fillId="0" borderId="0" xfId="0" applyFont="1" applyAlignment="1">
      <alignment horizontal="left" vertical="top"/>
    </xf>
    <xf numFmtId="0" fontId="21" fillId="0" borderId="16" xfId="0" applyFont="1" applyBorder="1" applyAlignment="1">
      <alignment vertical="top"/>
    </xf>
    <xf numFmtId="0" fontId="19" fillId="0" borderId="16" xfId="0" applyFont="1" applyBorder="1" applyAlignment="1">
      <alignment vertical="center" wrapText="1"/>
    </xf>
    <xf numFmtId="0" fontId="19" fillId="0" borderId="16" xfId="0" applyFont="1" applyBorder="1"/>
    <xf numFmtId="0" fontId="19" fillId="0" borderId="17" xfId="0" applyFont="1" applyBorder="1"/>
    <xf numFmtId="0" fontId="19" fillId="0" borderId="9" xfId="0" applyFont="1" applyBorder="1" applyAlignment="1">
      <alignment horizontal="left" vertical="top"/>
    </xf>
    <xf numFmtId="0" fontId="19" fillId="0" borderId="9" xfId="0" applyFont="1" applyBorder="1" applyAlignment="1">
      <alignment horizontal="left" vertical="top" wrapText="1"/>
    </xf>
    <xf numFmtId="0" fontId="19" fillId="0" borderId="16" xfId="0" applyFont="1" applyBorder="1" applyAlignment="1">
      <alignment horizontal="left" vertical="top"/>
    </xf>
    <xf numFmtId="0" fontId="19" fillId="0" borderId="16" xfId="0" applyFont="1" applyBorder="1" applyAlignment="1">
      <alignment horizontal="left" vertical="top" wrapText="1"/>
    </xf>
    <xf numFmtId="0" fontId="9" fillId="0" borderId="1" xfId="0" applyFont="1" applyBorder="1" applyAlignment="1">
      <alignment horizontal="center" wrapText="1"/>
    </xf>
    <xf numFmtId="44" fontId="0" fillId="2" borderId="0" xfId="3" applyFont="1" applyFill="1" applyBorder="1" applyAlignment="1">
      <alignment horizontal="center" vertical="top"/>
    </xf>
    <xf numFmtId="0" fontId="13" fillId="5" borderId="36" xfId="0" applyFont="1" applyFill="1" applyBorder="1" applyAlignment="1">
      <alignment horizontal="center" vertical="center" wrapText="1"/>
    </xf>
    <xf numFmtId="0" fontId="19" fillId="0" borderId="16" xfId="0" applyFont="1" applyBorder="1" applyAlignment="1">
      <alignment vertical="top"/>
    </xf>
    <xf numFmtId="0" fontId="13" fillId="5" borderId="29" xfId="0" applyFont="1" applyFill="1" applyBorder="1" applyAlignment="1">
      <alignment horizontal="center" vertical="center" wrapText="1"/>
    </xf>
    <xf numFmtId="1" fontId="9" fillId="2" borderId="9" xfId="1" applyNumberFormat="1" applyFont="1" applyBorder="1" applyAlignment="1">
      <alignment horizontal="center" vertical="top" wrapText="1"/>
    </xf>
    <xf numFmtId="0" fontId="15" fillId="8" borderId="9" xfId="1" applyFont="1" applyFill="1" applyBorder="1" applyAlignment="1">
      <alignment horizontal="left" vertical="top" wrapText="1"/>
    </xf>
    <xf numFmtId="0" fontId="15" fillId="2" borderId="9" xfId="1" applyFont="1" applyBorder="1" applyAlignment="1">
      <alignment horizontal="left" vertical="top" wrapText="1"/>
    </xf>
    <xf numFmtId="0" fontId="9" fillId="2" borderId="9" xfId="1" applyFont="1" applyBorder="1" applyAlignment="1">
      <alignment horizontal="center" vertical="center" wrapText="1"/>
    </xf>
    <xf numFmtId="0" fontId="9" fillId="2" borderId="9" xfId="1" applyFont="1" applyBorder="1" applyAlignment="1">
      <alignment horizontal="left" vertical="top" wrapText="1"/>
    </xf>
    <xf numFmtId="164" fontId="1" fillId="2" borderId="9" xfId="1" applyNumberFormat="1" applyFont="1" applyBorder="1" applyAlignment="1">
      <alignment vertical="top"/>
    </xf>
    <xf numFmtId="1" fontId="9" fillId="2" borderId="16" xfId="1" applyNumberFormat="1" applyFont="1" applyBorder="1" applyAlignment="1">
      <alignment horizontal="center" vertical="top" wrapText="1"/>
    </xf>
    <xf numFmtId="0" fontId="15" fillId="8" borderId="16" xfId="1" applyFont="1" applyFill="1" applyBorder="1" applyAlignment="1">
      <alignment horizontal="left" vertical="top" wrapText="1"/>
    </xf>
    <xf numFmtId="0" fontId="15" fillId="2" borderId="16" xfId="1" applyFont="1" applyBorder="1" applyAlignment="1">
      <alignment horizontal="left" vertical="top" wrapText="1"/>
    </xf>
    <xf numFmtId="1" fontId="9" fillId="2" borderId="16" xfId="1" applyNumberFormat="1" applyFont="1" applyBorder="1" applyAlignment="1">
      <alignment horizontal="right" vertical="top" wrapText="1"/>
    </xf>
    <xf numFmtId="0" fontId="0" fillId="0" borderId="16" xfId="0" applyBorder="1"/>
    <xf numFmtId="0" fontId="18" fillId="2" borderId="16" xfId="1" applyFont="1" applyBorder="1" applyAlignment="1">
      <alignment vertical="top"/>
    </xf>
    <xf numFmtId="0" fontId="9" fillId="2" borderId="16" xfId="1" applyFont="1" applyBorder="1" applyAlignment="1">
      <alignment horizontal="left" vertical="top" wrapText="1"/>
    </xf>
    <xf numFmtId="0" fontId="1" fillId="2" borderId="16" xfId="1" applyFont="1" applyBorder="1" applyAlignment="1">
      <alignment vertical="top" wrapText="1"/>
    </xf>
    <xf numFmtId="164" fontId="1" fillId="2" borderId="16" xfId="1" applyNumberFormat="1" applyFont="1" applyBorder="1" applyAlignment="1">
      <alignment vertical="top"/>
    </xf>
    <xf numFmtId="0" fontId="12" fillId="6" borderId="0" xfId="1" applyFont="1" applyFill="1" applyAlignment="1">
      <alignment horizontal="left" vertical="top"/>
    </xf>
    <xf numFmtId="0" fontId="13" fillId="5" borderId="37" xfId="0" applyFont="1" applyFill="1" applyBorder="1" applyAlignment="1">
      <alignment horizontal="center" vertical="center" wrapText="1"/>
    </xf>
    <xf numFmtId="44" fontId="23" fillId="2" borderId="0" xfId="4" applyFont="1" applyFill="1" applyBorder="1" applyAlignment="1">
      <alignment vertical="top"/>
    </xf>
    <xf numFmtId="0" fontId="1" fillId="0" borderId="3" xfId="0" applyFont="1" applyBorder="1" applyAlignment="1">
      <alignment vertical="top"/>
    </xf>
    <xf numFmtId="164" fontId="19" fillId="0" borderId="24" xfId="0" applyNumberFormat="1" applyFont="1" applyBorder="1" applyAlignment="1">
      <alignment vertical="top"/>
    </xf>
    <xf numFmtId="164" fontId="19" fillId="0" borderId="1" xfId="0" applyNumberFormat="1" applyFont="1" applyBorder="1" applyAlignment="1">
      <alignment vertical="top"/>
    </xf>
    <xf numFmtId="164" fontId="19" fillId="0" borderId="33" xfId="0" applyNumberFormat="1" applyFont="1" applyBorder="1" applyAlignment="1">
      <alignment vertical="top"/>
    </xf>
    <xf numFmtId="164" fontId="19" fillId="0" borderId="16" xfId="0" applyNumberFormat="1" applyFont="1" applyBorder="1" applyAlignment="1">
      <alignment vertical="top"/>
    </xf>
    <xf numFmtId="44" fontId="23" fillId="2" borderId="0" xfId="3" applyFont="1" applyFill="1" applyBorder="1" applyAlignment="1">
      <alignment vertical="top"/>
    </xf>
    <xf numFmtId="0" fontId="19" fillId="2" borderId="19" xfId="1" applyFont="1" applyBorder="1" applyAlignment="1">
      <alignment vertical="top"/>
    </xf>
    <xf numFmtId="0" fontId="19" fillId="2" borderId="13" xfId="1" applyFont="1" applyBorder="1" applyAlignment="1">
      <alignment vertical="top"/>
    </xf>
    <xf numFmtId="0" fontId="19" fillId="2" borderId="15" xfId="1" applyFont="1" applyBorder="1" applyAlignment="1">
      <alignment vertical="top"/>
    </xf>
    <xf numFmtId="0" fontId="6" fillId="6" borderId="2" xfId="2" applyFont="1" applyFill="1" applyBorder="1" applyAlignment="1">
      <alignment horizontal="left" vertical="top"/>
    </xf>
    <xf numFmtId="0" fontId="6" fillId="6" borderId="3" xfId="2" applyFont="1" applyFill="1" applyBorder="1" applyAlignment="1">
      <alignment horizontal="left" vertical="top"/>
    </xf>
    <xf numFmtId="0" fontId="6" fillId="6" borderId="4" xfId="2" applyFont="1" applyFill="1" applyBorder="1" applyAlignment="1">
      <alignment horizontal="left" vertical="top"/>
    </xf>
    <xf numFmtId="0" fontId="8" fillId="6" borderId="5" xfId="2" applyFont="1" applyFill="1" applyBorder="1" applyAlignment="1">
      <alignment horizontal="left" vertical="top"/>
    </xf>
    <xf numFmtId="0" fontId="8" fillId="6" borderId="6" xfId="2" applyFont="1" applyFill="1" applyBorder="1" applyAlignment="1">
      <alignment horizontal="left" vertical="top"/>
    </xf>
    <xf numFmtId="0" fontId="8" fillId="6" borderId="7" xfId="2" applyFont="1" applyFill="1" applyBorder="1" applyAlignment="1">
      <alignment horizontal="left" vertical="top"/>
    </xf>
    <xf numFmtId="0" fontId="6" fillId="6" borderId="0" xfId="0" applyFont="1" applyFill="1" applyAlignment="1">
      <alignment horizontal="left" vertical="top"/>
    </xf>
    <xf numFmtId="0" fontId="6" fillId="6" borderId="18" xfId="0" applyFont="1" applyFill="1" applyBorder="1" applyAlignment="1">
      <alignment horizontal="left" vertical="top"/>
    </xf>
    <xf numFmtId="0" fontId="12" fillId="6" borderId="6" xfId="0" applyFont="1" applyFill="1" applyBorder="1" applyAlignment="1">
      <alignment horizontal="left" vertical="top"/>
    </xf>
    <xf numFmtId="0" fontId="12" fillId="6" borderId="7" xfId="0" applyFont="1" applyFill="1" applyBorder="1" applyAlignment="1">
      <alignment horizontal="left" vertical="top"/>
    </xf>
    <xf numFmtId="44" fontId="23" fillId="4" borderId="10" xfId="3" applyFont="1" applyFill="1" applyBorder="1" applyAlignment="1">
      <alignment horizontal="right" vertical="top"/>
    </xf>
    <xf numFmtId="44" fontId="23" fillId="4" borderId="11" xfId="3" applyFont="1" applyFill="1" applyBorder="1" applyAlignment="1">
      <alignment horizontal="right" vertical="top"/>
    </xf>
    <xf numFmtId="44" fontId="23" fillId="4" borderId="12" xfId="3" applyFont="1" applyFill="1" applyBorder="1" applyAlignment="1">
      <alignment horizontal="right" vertical="top"/>
    </xf>
    <xf numFmtId="164" fontId="23" fillId="2" borderId="10" xfId="3" applyNumberFormat="1" applyFont="1" applyFill="1" applyBorder="1" applyAlignment="1">
      <alignment horizontal="right" vertical="top"/>
    </xf>
    <xf numFmtId="164" fontId="23" fillId="2" borderId="12" xfId="3" applyNumberFormat="1" applyFont="1" applyFill="1" applyBorder="1" applyAlignment="1">
      <alignment horizontal="right" vertical="top"/>
    </xf>
    <xf numFmtId="0" fontId="23" fillId="5" borderId="10" xfId="0" applyFont="1" applyFill="1" applyBorder="1" applyAlignment="1">
      <alignment horizontal="right" vertical="top"/>
    </xf>
    <xf numFmtId="0" fontId="23" fillId="5" borderId="11" xfId="0" applyFont="1" applyFill="1" applyBorder="1" applyAlignment="1">
      <alignment horizontal="right" vertical="top"/>
    </xf>
    <xf numFmtId="0" fontId="23" fillId="5" borderId="12" xfId="0" applyFont="1" applyFill="1" applyBorder="1" applyAlignment="1">
      <alignment horizontal="right" vertical="top"/>
    </xf>
    <xf numFmtId="44" fontId="23" fillId="6" borderId="10" xfId="3" applyFont="1" applyFill="1" applyBorder="1" applyAlignment="1">
      <alignment horizontal="right" vertical="top"/>
    </xf>
    <xf numFmtId="44" fontId="23" fillId="6" borderId="11" xfId="3" applyFont="1" applyFill="1" applyBorder="1" applyAlignment="1">
      <alignment horizontal="right" vertical="top"/>
    </xf>
    <xf numFmtId="44" fontId="23" fillId="6" borderId="12" xfId="3" applyFont="1" applyFill="1" applyBorder="1" applyAlignment="1">
      <alignment horizontal="right" vertical="top"/>
    </xf>
    <xf numFmtId="0" fontId="23" fillId="7" borderId="10" xfId="0" applyFont="1" applyFill="1" applyBorder="1" applyAlignment="1">
      <alignment horizontal="right" vertical="top"/>
    </xf>
    <xf numFmtId="0" fontId="23" fillId="7" borderId="11" xfId="0" applyFont="1" applyFill="1" applyBorder="1" applyAlignment="1">
      <alignment horizontal="right" vertical="top"/>
    </xf>
    <xf numFmtId="0" fontId="23" fillId="7" borderId="12" xfId="0" applyFont="1" applyFill="1" applyBorder="1" applyAlignment="1">
      <alignment horizontal="right" vertical="top"/>
    </xf>
    <xf numFmtId="0" fontId="12" fillId="6" borderId="0" xfId="0" applyFont="1" applyFill="1" applyAlignment="1">
      <alignment horizontal="left" vertical="top"/>
    </xf>
    <xf numFmtId="0" fontId="12" fillId="6" borderId="18" xfId="0" applyFont="1" applyFill="1" applyBorder="1" applyAlignment="1">
      <alignment horizontal="left" vertical="top"/>
    </xf>
    <xf numFmtId="0" fontId="6" fillId="6" borderId="0" xfId="0" applyFont="1" applyFill="1" applyAlignment="1">
      <alignment horizontal="left" vertical="center"/>
    </xf>
    <xf numFmtId="0" fontId="6" fillId="6" borderId="18" xfId="0" applyFont="1" applyFill="1" applyBorder="1" applyAlignment="1">
      <alignment horizontal="left" vertical="center"/>
    </xf>
    <xf numFmtId="0" fontId="12" fillId="6" borderId="6" xfId="0" applyFont="1" applyFill="1" applyBorder="1" applyAlignment="1">
      <alignment horizontal="left" vertical="center"/>
    </xf>
    <xf numFmtId="0" fontId="12" fillId="6" borderId="7" xfId="0" applyFont="1" applyFill="1" applyBorder="1" applyAlignment="1">
      <alignment horizontal="left" vertical="center"/>
    </xf>
    <xf numFmtId="0" fontId="6" fillId="6" borderId="0" xfId="1" applyFont="1" applyFill="1" applyAlignment="1">
      <alignment horizontal="left" vertical="top"/>
    </xf>
    <xf numFmtId="0" fontId="12" fillId="6" borderId="6" xfId="1" applyFont="1" applyFill="1" applyBorder="1" applyAlignment="1">
      <alignment horizontal="left" vertical="top"/>
    </xf>
    <xf numFmtId="44" fontId="23" fillId="6" borderId="10" xfId="4" applyFont="1" applyFill="1" applyBorder="1" applyAlignment="1">
      <alignment horizontal="right" vertical="top"/>
    </xf>
    <xf numFmtId="44" fontId="23" fillId="6" borderId="11" xfId="4" applyFont="1" applyFill="1" applyBorder="1" applyAlignment="1">
      <alignment horizontal="right" vertical="top"/>
    </xf>
    <xf numFmtId="44" fontId="23" fillId="6" borderId="12" xfId="4" applyFont="1" applyFill="1" applyBorder="1" applyAlignment="1">
      <alignment horizontal="right" vertical="top"/>
    </xf>
    <xf numFmtId="164" fontId="23" fillId="2" borderId="10" xfId="4" applyNumberFormat="1" applyFont="1" applyFill="1" applyBorder="1" applyAlignment="1">
      <alignment horizontal="right" vertical="top"/>
    </xf>
    <xf numFmtId="164" fontId="23" fillId="2" borderId="12" xfId="4" applyNumberFormat="1" applyFont="1" applyFill="1" applyBorder="1" applyAlignment="1">
      <alignment horizontal="right" vertical="top"/>
    </xf>
    <xf numFmtId="44" fontId="23" fillId="4" borderId="10" xfId="4" applyFont="1" applyFill="1" applyBorder="1" applyAlignment="1">
      <alignment horizontal="right" vertical="top"/>
    </xf>
    <xf numFmtId="44" fontId="23" fillId="4" borderId="11" xfId="4" applyFont="1" applyFill="1" applyBorder="1" applyAlignment="1">
      <alignment horizontal="right" vertical="top"/>
    </xf>
    <xf numFmtId="44" fontId="23" fillId="4" borderId="12" xfId="4" applyFont="1" applyFill="1" applyBorder="1" applyAlignment="1">
      <alignment horizontal="right" vertical="top"/>
    </xf>
    <xf numFmtId="0" fontId="23" fillId="7" borderId="10" xfId="1" applyFont="1" applyFill="1" applyBorder="1" applyAlignment="1">
      <alignment horizontal="right" vertical="top"/>
    </xf>
    <xf numFmtId="0" fontId="23" fillId="7" borderId="11" xfId="1" applyFont="1" applyFill="1" applyBorder="1" applyAlignment="1">
      <alignment horizontal="right" vertical="top"/>
    </xf>
    <xf numFmtId="0" fontId="23" fillId="7" borderId="12" xfId="1" applyFont="1" applyFill="1" applyBorder="1" applyAlignment="1">
      <alignment horizontal="right" vertical="top"/>
    </xf>
    <xf numFmtId="0" fontId="23" fillId="5" borderId="10" xfId="1" applyFont="1" applyFill="1" applyBorder="1" applyAlignment="1">
      <alignment horizontal="right" vertical="top"/>
    </xf>
    <xf numFmtId="0" fontId="23" fillId="5" borderId="11" xfId="1" applyFont="1" applyFill="1" applyBorder="1" applyAlignment="1">
      <alignment horizontal="right" vertical="top"/>
    </xf>
    <xf numFmtId="0" fontId="23" fillId="5" borderId="12" xfId="1" applyFont="1" applyFill="1" applyBorder="1" applyAlignment="1">
      <alignment horizontal="right" vertical="top"/>
    </xf>
  </cellXfs>
  <cellStyles count="5">
    <cellStyle name="Currency 2" xfId="3" xr:uid="{00000000-0005-0000-0000-000000000000}"/>
    <cellStyle name="Currency 2 2" xfId="4" xr:uid="{CAD1B090-1A8C-4B97-9D9D-A07793CA189D}"/>
    <cellStyle name="Normal" xfId="0" builtinId="0"/>
    <cellStyle name="Normal 2" xfId="1" xr:uid="{00000000-0005-0000-0000-000002000000}"/>
    <cellStyle name="Normal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22/10/relationships/richValueRel" Target="richData/richValueRel.xml"/><Relationship Id="rId30" Type="http://schemas.microsoft.com/office/2017/06/relationships/rdRichValueTypes" Target="richData/rdRichValueTyp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77.jpeg"/></Relationships>
</file>

<file path=xl/drawings/drawing1.xml><?xml version="1.0" encoding="utf-8"?>
<xdr:wsDr xmlns:xdr="http://schemas.openxmlformats.org/drawingml/2006/spreadsheetDrawing" xmlns:a="http://schemas.openxmlformats.org/drawingml/2006/main">
  <xdr:twoCellAnchor>
    <xdr:from>
      <xdr:col>7</xdr:col>
      <xdr:colOff>822394</xdr:colOff>
      <xdr:row>3</xdr:row>
      <xdr:rowOff>0</xdr:rowOff>
    </xdr:from>
    <xdr:to>
      <xdr:col>7</xdr:col>
      <xdr:colOff>1577788</xdr:colOff>
      <xdr:row>3</xdr:row>
      <xdr:rowOff>309</xdr:rowOff>
    </xdr:to>
    <xdr:pic>
      <xdr:nvPicPr>
        <xdr:cNvPr id="2" name="image15.jpeg">
          <a:extLst>
            <a:ext uri="{FF2B5EF4-FFF2-40B4-BE49-F238E27FC236}">
              <a16:creationId xmlns:a16="http://schemas.microsoft.com/office/drawing/2014/main" id="{6E48DB7C-B483-4BCC-8F2A-6FB38C61F4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14119" y="5810250"/>
          <a:ext cx="755394" cy="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7</xdr:col>
      <xdr:colOff>304800</xdr:colOff>
      <xdr:row>8</xdr:row>
      <xdr:rowOff>304800</xdr:rowOff>
    </xdr:to>
    <xdr:sp macro="" textlink="">
      <xdr:nvSpPr>
        <xdr:cNvPr id="3074" name="AutoShape 2">
          <a:extLst>
            <a:ext uri="{FF2B5EF4-FFF2-40B4-BE49-F238E27FC236}">
              <a16:creationId xmlns:a16="http://schemas.microsoft.com/office/drawing/2014/main" id="{F06221F6-317D-ADA4-E00E-58DA1B413CD1}"/>
            </a:ext>
          </a:extLst>
        </xdr:cNvPr>
        <xdr:cNvSpPr>
          <a:spLocks noChangeAspect="1" noChangeArrowheads="1"/>
        </xdr:cNvSpPr>
      </xdr:nvSpPr>
      <xdr:spPr bwMode="auto">
        <a:xfrm>
          <a:off x="10429875" y="875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8</xdr:row>
      <xdr:rowOff>0</xdr:rowOff>
    </xdr:from>
    <xdr:to>
      <xdr:col>7</xdr:col>
      <xdr:colOff>304800</xdr:colOff>
      <xdr:row>8</xdr:row>
      <xdr:rowOff>304800</xdr:rowOff>
    </xdr:to>
    <xdr:sp macro="" textlink="">
      <xdr:nvSpPr>
        <xdr:cNvPr id="3075" name="AutoShape 3">
          <a:extLst>
            <a:ext uri="{FF2B5EF4-FFF2-40B4-BE49-F238E27FC236}">
              <a16:creationId xmlns:a16="http://schemas.microsoft.com/office/drawing/2014/main" id="{F75B8158-3A0F-030A-42DF-07311EE7119A}"/>
            </a:ext>
          </a:extLst>
        </xdr:cNvPr>
        <xdr:cNvSpPr>
          <a:spLocks noChangeAspect="1" noChangeArrowheads="1"/>
        </xdr:cNvSpPr>
      </xdr:nvSpPr>
      <xdr:spPr bwMode="auto">
        <a:xfrm>
          <a:off x="10429875" y="875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richData/_rels/richValueRel.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7" Type="http://schemas.openxmlformats.org/officeDocument/2006/relationships/image" Target="../media/image7.jpeg"/><Relationship Id="rId71" Type="http://schemas.openxmlformats.org/officeDocument/2006/relationships/image" Target="../media/image7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76">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 s="0">
    <v>74</v>
    <v>5</v>
  </rv>
  <rv s="0">
    <v>75</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el r:id="rId75"/>
  <rel r:id="rId76"/>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6"/>
  <sheetViews>
    <sheetView tabSelected="1" topLeftCell="A4" workbookViewId="0">
      <selection activeCell="C18" sqref="C18"/>
    </sheetView>
  </sheetViews>
  <sheetFormatPr defaultColWidth="8.85546875" defaultRowHeight="12.75" x14ac:dyDescent="0.25"/>
  <cols>
    <col min="1" max="1" width="37.5703125" style="2" customWidth="1"/>
    <col min="2" max="3" width="24.7109375" style="8" customWidth="1"/>
    <col min="4" max="4" width="0" style="2" hidden="1" customWidth="1"/>
    <col min="5" max="16384" width="8.85546875" style="2"/>
  </cols>
  <sheetData>
    <row r="1" spans="1:3" ht="28.15" customHeight="1" x14ac:dyDescent="0.25">
      <c r="A1" s="260" t="s">
        <v>0</v>
      </c>
      <c r="B1" s="261"/>
      <c r="C1" s="262"/>
    </row>
    <row r="2" spans="1:3" ht="28.15" customHeight="1" thickBot="1" x14ac:dyDescent="0.3">
      <c r="A2" s="263" t="s">
        <v>1</v>
      </c>
      <c r="B2" s="264"/>
      <c r="C2" s="265"/>
    </row>
    <row r="3" spans="1:3" ht="32.450000000000003" customHeight="1" thickBot="1" x14ac:dyDescent="0.3">
      <c r="A3" s="3"/>
      <c r="B3" s="4" t="s">
        <v>2</v>
      </c>
      <c r="C3" s="4" t="s">
        <v>3</v>
      </c>
    </row>
    <row r="4" spans="1:3" ht="30" customHeight="1" x14ac:dyDescent="0.25">
      <c r="A4" s="113" t="s">
        <v>4</v>
      </c>
      <c r="B4" s="114">
        <f>SUM('1. AGATI'!O11:P11)</f>
        <v>0</v>
      </c>
      <c r="C4" s="114">
        <f>SUM('1. AGATI'!O15:P15)</f>
        <v>0</v>
      </c>
    </row>
    <row r="5" spans="1:3" ht="30" customHeight="1" x14ac:dyDescent="0.25">
      <c r="A5" s="115" t="s">
        <v>5</v>
      </c>
      <c r="B5" s="116">
        <f>SUM('2. AIS'!O8:P8)</f>
        <v>0</v>
      </c>
      <c r="C5" s="116">
        <f>SUM('2. AIS'!O12:P12)</f>
        <v>0</v>
      </c>
    </row>
    <row r="6" spans="1:3" ht="30" customHeight="1" x14ac:dyDescent="0.25">
      <c r="A6" s="115" t="s">
        <v>6</v>
      </c>
      <c r="B6" s="116">
        <f>SUM('3. ARCADIA CONTRACT-ENCORE'!O11:P11)</f>
        <v>0</v>
      </c>
      <c r="C6" s="116">
        <f>SUM('3. ARCADIA CONTRACT-ENCORE'!O15:P15)</f>
        <v>0</v>
      </c>
    </row>
    <row r="7" spans="1:3" ht="30" customHeight="1" x14ac:dyDescent="0.25">
      <c r="A7" s="115" t="s">
        <v>7</v>
      </c>
      <c r="B7" s="116">
        <f>SUM('4. CLARUS'!O20:P20)</f>
        <v>0</v>
      </c>
      <c r="C7" s="116">
        <f>SUM('4. CLARUS'!O24:P24)</f>
        <v>0</v>
      </c>
    </row>
    <row r="8" spans="1:3" ht="30" customHeight="1" x14ac:dyDescent="0.25">
      <c r="A8" s="115" t="s">
        <v>8</v>
      </c>
      <c r="B8" s="116">
        <f>SUM('5. EGAN'!O14:P14)</f>
        <v>0</v>
      </c>
      <c r="C8" s="116">
        <f>SUM('5. EGAN'!O18:P18)</f>
        <v>0</v>
      </c>
    </row>
    <row r="9" spans="1:3" ht="30" customHeight="1" x14ac:dyDescent="0.25">
      <c r="A9" s="115" t="s">
        <v>9</v>
      </c>
      <c r="B9" s="116">
        <f>SUM('6. EMECO'!O9:P9)</f>
        <v>0</v>
      </c>
      <c r="C9" s="116">
        <f>SUM('6. EMECO'!O13:P13)</f>
        <v>0</v>
      </c>
    </row>
    <row r="10" spans="1:3" ht="30" customHeight="1" x14ac:dyDescent="0.25">
      <c r="A10" s="115" t="s">
        <v>10</v>
      </c>
      <c r="B10" s="116">
        <f>SUM('7. ENWORK'!O28:P28)</f>
        <v>0</v>
      </c>
      <c r="C10" s="116">
        <f>SUM('7. ENWORK'!O32:P32)</f>
        <v>0</v>
      </c>
    </row>
    <row r="11" spans="1:3" ht="30" customHeight="1" x14ac:dyDescent="0.25">
      <c r="A11" s="115" t="s">
        <v>11</v>
      </c>
      <c r="B11" s="116">
        <f>SUM('8. ERG'!O9:P9)</f>
        <v>0</v>
      </c>
      <c r="C11" s="116">
        <f>SUM('8. ERG'!O13:P13)</f>
        <v>0</v>
      </c>
    </row>
    <row r="12" spans="1:3" ht="30" customHeight="1" x14ac:dyDescent="0.25">
      <c r="A12" s="115" t="s">
        <v>12</v>
      </c>
      <c r="B12" s="116">
        <f>SUM('9. HAWORTH'!O12:P12)</f>
        <v>0</v>
      </c>
      <c r="C12" s="116">
        <f>SUM('9. HAWORTH'!O16:P16)</f>
        <v>0</v>
      </c>
    </row>
    <row r="13" spans="1:3" ht="30" customHeight="1" x14ac:dyDescent="0.25">
      <c r="A13" s="115" t="s">
        <v>13</v>
      </c>
      <c r="B13" s="116">
        <f>SUM('10. JSI'!O8:P8)</f>
        <v>0</v>
      </c>
      <c r="C13" s="116">
        <f>SUM('10. JSI'!O12:P12)</f>
        <v>0</v>
      </c>
    </row>
    <row r="14" spans="1:3" ht="30" customHeight="1" x14ac:dyDescent="0.25">
      <c r="A14" s="115" t="s">
        <v>14</v>
      </c>
      <c r="B14" s="116">
        <f>SUM('11. KI'!O27:P27)</f>
        <v>0</v>
      </c>
      <c r="C14" s="116">
        <f>SUM('11. KI'!O31:P31)</f>
        <v>0</v>
      </c>
    </row>
    <row r="15" spans="1:3" ht="30" customHeight="1" x14ac:dyDescent="0.25">
      <c r="A15" s="115" t="s">
        <v>15</v>
      </c>
      <c r="B15" s="116">
        <f>SUM('12. MAGNUSON'!O16:P16)</f>
        <v>0</v>
      </c>
      <c r="C15" s="116">
        <f>SUM('12. MAGNUSON'!O20:P20)</f>
        <v>0</v>
      </c>
    </row>
    <row r="16" spans="1:3" ht="30" customHeight="1" x14ac:dyDescent="0.25">
      <c r="A16" s="115" t="s">
        <v>16</v>
      </c>
      <c r="B16" s="116">
        <f>SUM('13. MAVERICK'!O12:P12)</f>
        <v>0</v>
      </c>
      <c r="C16" s="116">
        <f>SUM('13. MAVERICK'!O16:P16)</f>
        <v>0</v>
      </c>
    </row>
    <row r="17" spans="1:8" ht="30" customHeight="1" x14ac:dyDescent="0.25">
      <c r="A17" s="115" t="s">
        <v>17</v>
      </c>
      <c r="B17" s="116">
        <f>SUM('14. MEDIA TECHNOLOGIES'!O11:P11)</f>
        <v>0</v>
      </c>
      <c r="C17" s="116">
        <f>SUM('14. MEDIA TECHNOLOGIES'!O15:P15)</f>
        <v>0</v>
      </c>
    </row>
    <row r="18" spans="1:8" ht="30" customHeight="1" x14ac:dyDescent="0.25">
      <c r="A18" s="115" t="s">
        <v>18</v>
      </c>
      <c r="B18" s="116">
        <f>SUM('15. OFS'!O14:P14)</f>
        <v>0</v>
      </c>
      <c r="C18" s="116">
        <f>SUM('15. OFS'!O18:P18)</f>
        <v>0</v>
      </c>
    </row>
    <row r="19" spans="1:8" ht="30" customHeight="1" x14ac:dyDescent="0.25">
      <c r="A19" s="115" t="s">
        <v>19</v>
      </c>
      <c r="B19" s="116">
        <f>SUM('16. SCANDINAVIAN SPACES'!O21:P21)</f>
        <v>0</v>
      </c>
      <c r="C19" s="116" cm="1">
        <f t="array" ref="C19:D19">'16. SCANDINAVIAN SPACES'!O25:P25</f>
        <v>0</v>
      </c>
      <c r="D19" s="2">
        <v>0</v>
      </c>
    </row>
    <row r="20" spans="1:8" ht="30" customHeight="1" x14ac:dyDescent="0.25">
      <c r="A20" s="115" t="s">
        <v>20</v>
      </c>
      <c r="B20" s="116">
        <f>SUM('17. SIT ON IT'!O23:P23)</f>
        <v>0</v>
      </c>
      <c r="C20" s="116">
        <f>SUM('17. SIT ON IT'!O27:P27)</f>
        <v>0</v>
      </c>
    </row>
    <row r="21" spans="1:8" ht="30" customHeight="1" x14ac:dyDescent="0.25">
      <c r="A21" s="115" t="s">
        <v>21</v>
      </c>
      <c r="B21" s="116" t="s">
        <v>22</v>
      </c>
      <c r="C21" s="116" t="s">
        <v>22</v>
      </c>
    </row>
    <row r="22" spans="1:8" ht="30" customHeight="1" x14ac:dyDescent="0.25">
      <c r="A22" s="115" t="s">
        <v>23</v>
      </c>
      <c r="B22" s="116">
        <f>SUM('19. MISCELLANEOUS'!O20:P20)</f>
        <v>0</v>
      </c>
      <c r="C22" s="116">
        <f>SUM('19. MISCELLANEOUS'!O24:P24)</f>
        <v>0</v>
      </c>
    </row>
    <row r="23" spans="1:8" ht="30" customHeight="1" thickBot="1" x14ac:dyDescent="0.3">
      <c r="A23" s="117" t="s">
        <v>24</v>
      </c>
      <c r="B23" s="118">
        <f>SUM('20. WORDEN'!O12:P12)</f>
        <v>0</v>
      </c>
      <c r="C23" s="118">
        <f>SUM('20. WORDEN'!O16:P16)</f>
        <v>0</v>
      </c>
    </row>
    <row r="24" spans="1:8" ht="15" thickBot="1" x14ac:dyDescent="0.3">
      <c r="A24" s="5"/>
      <c r="B24" s="6"/>
      <c r="C24" s="6"/>
    </row>
    <row r="25" spans="1:8" ht="58.5" customHeight="1" thickBot="1" x14ac:dyDescent="0.3">
      <c r="A25" s="20" t="s">
        <v>25</v>
      </c>
      <c r="B25" s="7">
        <f>SUM(B4:B23)</f>
        <v>0</v>
      </c>
      <c r="C25" s="7">
        <f>SUM(C4:C23)</f>
        <v>0</v>
      </c>
      <c r="H25" s="2" t="s">
        <v>26</v>
      </c>
    </row>
    <row r="26" spans="1:8" ht="14.25" x14ac:dyDescent="0.25">
      <c r="A26" s="5"/>
      <c r="B26" s="6"/>
      <c r="C26" s="6"/>
    </row>
  </sheetData>
  <mergeCells count="2">
    <mergeCell ref="A1:C1"/>
    <mergeCell ref="A2:C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6"/>
  <sheetViews>
    <sheetView topLeftCell="K1" zoomScale="60" zoomScaleNormal="60" workbookViewId="0">
      <selection activeCell="O12" sqref="O12:P12"/>
    </sheetView>
  </sheetViews>
  <sheetFormatPr defaultRowHeight="15" x14ac:dyDescent="0.25"/>
  <cols>
    <col min="1" max="1" width="16"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84" t="s">
        <v>281</v>
      </c>
      <c r="B2" s="284"/>
      <c r="C2" s="284"/>
      <c r="D2" s="284"/>
      <c r="E2" s="284"/>
      <c r="F2" s="284"/>
      <c r="G2" s="284"/>
      <c r="H2" s="284"/>
      <c r="I2" s="284"/>
      <c r="J2" s="284"/>
      <c r="K2" s="284"/>
      <c r="L2" s="284"/>
      <c r="M2" s="284"/>
      <c r="N2" s="284"/>
      <c r="O2" s="284"/>
      <c r="P2" s="284"/>
      <c r="Q2" s="285"/>
    </row>
    <row r="3" spans="1:17" s="34"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5" customHeight="1" x14ac:dyDescent="0.2">
      <c r="A4" s="191" t="s">
        <v>46</v>
      </c>
      <c r="B4" s="192">
        <v>1</v>
      </c>
      <c r="C4" s="210">
        <v>123</v>
      </c>
      <c r="D4" s="194" t="s">
        <v>80</v>
      </c>
      <c r="E4" s="194" t="s">
        <v>282</v>
      </c>
      <c r="F4" s="194" t="s">
        <v>283</v>
      </c>
      <c r="G4" s="195">
        <v>2</v>
      </c>
      <c r="H4" s="196" t="e" vm="32">
        <v>#VALUE!</v>
      </c>
      <c r="I4" s="194" t="s">
        <v>284</v>
      </c>
      <c r="J4" s="194" t="s">
        <v>285</v>
      </c>
      <c r="K4" s="194" t="s">
        <v>286</v>
      </c>
      <c r="L4" s="194" t="s">
        <v>287</v>
      </c>
      <c r="M4" s="193" t="s">
        <v>288</v>
      </c>
      <c r="N4" s="193" t="s">
        <v>289</v>
      </c>
      <c r="O4" s="197"/>
      <c r="P4" s="197">
        <f>SUM(O4*G4)</f>
        <v>0</v>
      </c>
      <c r="Q4" s="198"/>
    </row>
    <row r="5" spans="1:17" s="35" customFormat="1" ht="124.5" customHeight="1" x14ac:dyDescent="0.2">
      <c r="A5" s="199" t="s">
        <v>46</v>
      </c>
      <c r="B5" s="200">
        <v>1</v>
      </c>
      <c r="C5" s="211">
        <v>123</v>
      </c>
      <c r="D5" s="202" t="s">
        <v>80</v>
      </c>
      <c r="E5" s="202" t="s">
        <v>290</v>
      </c>
      <c r="F5" s="202" t="s">
        <v>291</v>
      </c>
      <c r="G5" s="203">
        <v>4</v>
      </c>
      <c r="H5" s="204" t="e" vm="33">
        <v>#VALUE!</v>
      </c>
      <c r="I5" s="202" t="s">
        <v>284</v>
      </c>
      <c r="J5" s="202" t="s">
        <v>292</v>
      </c>
      <c r="K5" s="202" t="s">
        <v>293</v>
      </c>
      <c r="L5" s="202" t="s">
        <v>294</v>
      </c>
      <c r="M5" s="201" t="s">
        <v>295</v>
      </c>
      <c r="N5" s="201" t="s">
        <v>296</v>
      </c>
      <c r="O5" s="185"/>
      <c r="P5" s="185">
        <f>SUM(O5*G5)</f>
        <v>0</v>
      </c>
      <c r="Q5" s="205"/>
    </row>
    <row r="6" spans="1:17" s="35" customFormat="1" ht="124.5" customHeight="1" x14ac:dyDescent="0.2">
      <c r="A6" s="199" t="s">
        <v>46</v>
      </c>
      <c r="B6" s="200">
        <v>1</v>
      </c>
      <c r="C6" s="211">
        <v>124</v>
      </c>
      <c r="D6" s="202" t="s">
        <v>123</v>
      </c>
      <c r="E6" s="202" t="s">
        <v>290</v>
      </c>
      <c r="F6" s="202" t="s">
        <v>291</v>
      </c>
      <c r="G6" s="203">
        <v>2</v>
      </c>
      <c r="H6" s="204" t="e" vm="33">
        <v>#VALUE!</v>
      </c>
      <c r="I6" s="202" t="s">
        <v>284</v>
      </c>
      <c r="J6" s="202" t="s">
        <v>292</v>
      </c>
      <c r="K6" s="202" t="s">
        <v>293</v>
      </c>
      <c r="L6" s="202" t="s">
        <v>294</v>
      </c>
      <c r="M6" s="201" t="s">
        <v>295</v>
      </c>
      <c r="N6" s="201" t="s">
        <v>296</v>
      </c>
      <c r="O6" s="185"/>
      <c r="P6" s="185">
        <f>SUM(O6*G6)</f>
        <v>0</v>
      </c>
      <c r="Q6" s="205"/>
    </row>
    <row r="7" spans="1:17" s="35" customFormat="1" ht="124.5" customHeight="1" x14ac:dyDescent="0.2">
      <c r="A7" s="199" t="s">
        <v>46</v>
      </c>
      <c r="B7" s="200">
        <v>1</v>
      </c>
      <c r="C7" s="211">
        <v>124</v>
      </c>
      <c r="D7" s="202" t="s">
        <v>123</v>
      </c>
      <c r="E7" s="202" t="s">
        <v>297</v>
      </c>
      <c r="F7" s="202" t="s">
        <v>298</v>
      </c>
      <c r="G7" s="203">
        <v>2</v>
      </c>
      <c r="H7" s="206" t="e" vm="34">
        <v>#VALUE!</v>
      </c>
      <c r="I7" s="202" t="s">
        <v>284</v>
      </c>
      <c r="J7" s="202" t="s">
        <v>292</v>
      </c>
      <c r="K7" s="202" t="s">
        <v>299</v>
      </c>
      <c r="L7" s="202" t="s">
        <v>300</v>
      </c>
      <c r="M7" s="201" t="s">
        <v>301</v>
      </c>
      <c r="N7" s="201" t="s">
        <v>302</v>
      </c>
      <c r="O7" s="185"/>
      <c r="P7" s="185">
        <f>SUM(O7*G7)</f>
        <v>0</v>
      </c>
      <c r="Q7" s="205"/>
    </row>
    <row r="8" spans="1:17" s="35" customFormat="1" ht="124.5" customHeight="1" thickBot="1" x14ac:dyDescent="0.25">
      <c r="A8" s="207" t="s">
        <v>46</v>
      </c>
      <c r="B8" s="208">
        <v>1</v>
      </c>
      <c r="C8" s="212">
        <v>128</v>
      </c>
      <c r="D8" s="188" t="s">
        <v>129</v>
      </c>
      <c r="E8" s="188" t="s">
        <v>303</v>
      </c>
      <c r="F8" s="188" t="s">
        <v>304</v>
      </c>
      <c r="G8" s="189">
        <v>1</v>
      </c>
      <c r="H8" s="190" t="e" vm="35">
        <v>#VALUE!</v>
      </c>
      <c r="I8" s="188" t="s">
        <v>284</v>
      </c>
      <c r="J8" s="188" t="s">
        <v>285</v>
      </c>
      <c r="K8" s="188" t="s">
        <v>305</v>
      </c>
      <c r="L8" s="188" t="s">
        <v>294</v>
      </c>
      <c r="M8" s="187" t="s">
        <v>306</v>
      </c>
      <c r="N8" s="187" t="s">
        <v>307</v>
      </c>
      <c r="O8" s="209"/>
      <c r="P8" s="209">
        <f>SUM(O8*G8)</f>
        <v>0</v>
      </c>
      <c r="Q8" s="186"/>
    </row>
    <row r="9" spans="1:17" ht="15.75" thickBot="1" x14ac:dyDescent="0.3"/>
    <row r="10" spans="1:17" s="47" customFormat="1" ht="21" thickBot="1" x14ac:dyDescent="0.3">
      <c r="B10" s="281" t="s">
        <v>75</v>
      </c>
      <c r="C10" s="282"/>
      <c r="D10" s="282"/>
      <c r="E10" s="282"/>
      <c r="F10" s="282"/>
      <c r="G10" s="282"/>
      <c r="H10" s="282"/>
      <c r="I10" s="282"/>
      <c r="J10" s="282"/>
      <c r="K10" s="282"/>
      <c r="L10" s="282"/>
      <c r="M10" s="282"/>
      <c r="N10" s="283"/>
      <c r="O10" s="273">
        <v>0</v>
      </c>
      <c r="P10" s="274"/>
      <c r="Q10" s="48"/>
    </row>
    <row r="11" spans="1:17" s="49" customFormat="1" ht="21" thickBot="1" x14ac:dyDescent="0.3">
      <c r="B11" s="57"/>
      <c r="C11" s="51"/>
      <c r="O11" s="52"/>
      <c r="P11" s="52"/>
    </row>
    <row r="12" spans="1:17" s="47" customFormat="1" ht="21" thickBot="1" x14ac:dyDescent="0.3">
      <c r="B12" s="275" t="s">
        <v>76</v>
      </c>
      <c r="C12" s="276"/>
      <c r="D12" s="276"/>
      <c r="E12" s="276"/>
      <c r="F12" s="276"/>
      <c r="G12" s="276"/>
      <c r="H12" s="276"/>
      <c r="I12" s="276"/>
      <c r="J12" s="276"/>
      <c r="K12" s="276"/>
      <c r="L12" s="276"/>
      <c r="M12" s="276"/>
      <c r="N12" s="277"/>
      <c r="O12" s="273">
        <f>SUM(P4:P8,O10)</f>
        <v>0</v>
      </c>
      <c r="P12" s="274"/>
      <c r="Q12" s="48"/>
    </row>
    <row r="13" spans="1:17" s="49" customFormat="1" ht="21" thickBot="1" x14ac:dyDescent="0.3">
      <c r="B13" s="57"/>
      <c r="C13" s="51"/>
      <c r="O13" s="52"/>
      <c r="P13" s="52"/>
    </row>
    <row r="14" spans="1:17" s="49" customFormat="1" ht="21" thickBot="1" x14ac:dyDescent="0.3">
      <c r="B14" s="278" t="s">
        <v>77</v>
      </c>
      <c r="C14" s="279"/>
      <c r="D14" s="279"/>
      <c r="E14" s="279"/>
      <c r="F14" s="279"/>
      <c r="G14" s="279"/>
      <c r="H14" s="279"/>
      <c r="I14" s="279"/>
      <c r="J14" s="279"/>
      <c r="K14" s="279"/>
      <c r="L14" s="279"/>
      <c r="M14" s="279"/>
      <c r="N14" s="280"/>
      <c r="O14" s="273"/>
      <c r="P14" s="274"/>
      <c r="Q14" s="256"/>
    </row>
    <row r="15" spans="1:17" s="49" customFormat="1" ht="21" thickBot="1" x14ac:dyDescent="0.3">
      <c r="B15" s="57"/>
      <c r="C15" s="51"/>
      <c r="O15" s="52"/>
      <c r="P15" s="52"/>
    </row>
    <row r="16" spans="1:17" s="49" customFormat="1" ht="21" thickBot="1" x14ac:dyDescent="0.3">
      <c r="B16" s="270" t="s">
        <v>78</v>
      </c>
      <c r="C16" s="271"/>
      <c r="D16" s="271"/>
      <c r="E16" s="271"/>
      <c r="F16" s="271"/>
      <c r="G16" s="271"/>
      <c r="H16" s="271"/>
      <c r="I16" s="271"/>
      <c r="J16" s="271"/>
      <c r="K16" s="271"/>
      <c r="L16" s="271"/>
      <c r="M16" s="271"/>
      <c r="N16" s="272"/>
      <c r="O16" s="273">
        <f>SUM(O12-O14)</f>
        <v>0</v>
      </c>
      <c r="P16" s="274"/>
      <c r="Q16" s="256"/>
    </row>
  </sheetData>
  <mergeCells count="10">
    <mergeCell ref="A1:Q1"/>
    <mergeCell ref="A2:Q2"/>
    <mergeCell ref="B14:N14"/>
    <mergeCell ref="O14:P14"/>
    <mergeCell ref="B16:N16"/>
    <mergeCell ref="O16:P16"/>
    <mergeCell ref="B10:N10"/>
    <mergeCell ref="O10:P10"/>
    <mergeCell ref="B12:N12"/>
    <mergeCell ref="O12:P12"/>
  </mergeCells>
  <phoneticPr fontId="1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2"/>
  <sheetViews>
    <sheetView zoomScale="50" zoomScaleNormal="50" workbookViewId="0">
      <selection activeCell="O8" sqref="O8:P8"/>
    </sheetView>
  </sheetViews>
  <sheetFormatPr defaultRowHeight="15" x14ac:dyDescent="0.25"/>
  <cols>
    <col min="1" max="1" width="1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84" t="s">
        <v>308</v>
      </c>
      <c r="B2" s="284"/>
      <c r="C2" s="284"/>
      <c r="D2" s="284"/>
      <c r="E2" s="284"/>
      <c r="F2" s="284"/>
      <c r="G2" s="284"/>
      <c r="H2" s="284"/>
      <c r="I2" s="284"/>
      <c r="J2" s="284"/>
      <c r="K2" s="284"/>
      <c r="L2" s="284"/>
      <c r="M2" s="284"/>
      <c r="N2" s="284"/>
      <c r="O2" s="284"/>
      <c r="P2" s="284"/>
      <c r="Q2" s="285"/>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5" customHeight="1" thickBot="1" x14ac:dyDescent="0.25">
      <c r="A4" s="90" t="s">
        <v>309</v>
      </c>
      <c r="B4" s="91">
        <v>1</v>
      </c>
      <c r="C4" s="91">
        <v>110</v>
      </c>
      <c r="D4" s="92" t="s">
        <v>165</v>
      </c>
      <c r="E4" s="92" t="s">
        <v>310</v>
      </c>
      <c r="F4" s="92" t="s">
        <v>311</v>
      </c>
      <c r="G4" s="93">
        <v>3</v>
      </c>
      <c r="H4" s="213" t="e" vm="36">
        <v>#VALUE!</v>
      </c>
      <c r="I4" s="214" t="s">
        <v>312</v>
      </c>
      <c r="J4" s="215" t="s">
        <v>313</v>
      </c>
      <c r="K4" s="215" t="s">
        <v>314</v>
      </c>
      <c r="L4" s="215" t="s">
        <v>315</v>
      </c>
      <c r="M4" s="216" t="s">
        <v>316</v>
      </c>
      <c r="N4" s="111"/>
      <c r="O4" s="95"/>
      <c r="P4" s="95">
        <f>SUM(O4*G4)</f>
        <v>0</v>
      </c>
      <c r="Q4" s="96"/>
    </row>
    <row r="5" spans="1:17" ht="15.75" thickBot="1" x14ac:dyDescent="0.3"/>
    <row r="6" spans="1:17" s="47" customFormat="1" ht="21" thickBot="1" x14ac:dyDescent="0.3">
      <c r="B6" s="281" t="s">
        <v>75</v>
      </c>
      <c r="C6" s="282"/>
      <c r="D6" s="282"/>
      <c r="E6" s="282"/>
      <c r="F6" s="282"/>
      <c r="G6" s="282"/>
      <c r="H6" s="282"/>
      <c r="I6" s="282"/>
      <c r="J6" s="282"/>
      <c r="K6" s="282"/>
      <c r="L6" s="282"/>
      <c r="M6" s="282"/>
      <c r="N6" s="283"/>
      <c r="O6" s="273">
        <v>0</v>
      </c>
      <c r="P6" s="274"/>
      <c r="Q6" s="48"/>
    </row>
    <row r="7" spans="1:17" s="49" customFormat="1" ht="21" thickBot="1" x14ac:dyDescent="0.3">
      <c r="B7" s="57"/>
      <c r="C7" s="51"/>
      <c r="O7" s="52"/>
      <c r="P7" s="52"/>
    </row>
    <row r="8" spans="1:17" s="47" customFormat="1" ht="21" thickBot="1" x14ac:dyDescent="0.3">
      <c r="B8" s="275" t="s">
        <v>76</v>
      </c>
      <c r="C8" s="276"/>
      <c r="D8" s="276"/>
      <c r="E8" s="276"/>
      <c r="F8" s="276"/>
      <c r="G8" s="276"/>
      <c r="H8" s="276"/>
      <c r="I8" s="276"/>
      <c r="J8" s="276"/>
      <c r="K8" s="276"/>
      <c r="L8" s="276"/>
      <c r="M8" s="276"/>
      <c r="N8" s="277"/>
      <c r="O8" s="273">
        <f>SUM(P4:P4,O6)</f>
        <v>0</v>
      </c>
      <c r="P8" s="274"/>
      <c r="Q8" s="48"/>
    </row>
    <row r="9" spans="1:17" s="49" customFormat="1" ht="21" thickBot="1" x14ac:dyDescent="0.3">
      <c r="B9" s="57"/>
      <c r="C9" s="51"/>
      <c r="O9" s="52"/>
      <c r="P9" s="52"/>
    </row>
    <row r="10" spans="1:17" s="49" customFormat="1" ht="21" thickBot="1" x14ac:dyDescent="0.3">
      <c r="B10" s="278" t="s">
        <v>77</v>
      </c>
      <c r="C10" s="279"/>
      <c r="D10" s="279"/>
      <c r="E10" s="279"/>
      <c r="F10" s="279"/>
      <c r="G10" s="279"/>
      <c r="H10" s="279"/>
      <c r="I10" s="279"/>
      <c r="J10" s="279"/>
      <c r="K10" s="279"/>
      <c r="L10" s="279"/>
      <c r="M10" s="279"/>
      <c r="N10" s="280"/>
      <c r="O10" s="273"/>
      <c r="P10" s="274"/>
      <c r="Q10" s="256"/>
    </row>
    <row r="11" spans="1:17" s="49" customFormat="1" ht="21" thickBot="1" x14ac:dyDescent="0.3">
      <c r="B11" s="57"/>
      <c r="C11" s="51"/>
      <c r="O11" s="52"/>
      <c r="P11" s="52"/>
    </row>
    <row r="12" spans="1:17" s="49" customFormat="1" ht="21" thickBot="1" x14ac:dyDescent="0.3">
      <c r="B12" s="270" t="s">
        <v>78</v>
      </c>
      <c r="C12" s="271"/>
      <c r="D12" s="271"/>
      <c r="E12" s="271"/>
      <c r="F12" s="271"/>
      <c r="G12" s="271"/>
      <c r="H12" s="271"/>
      <c r="I12" s="271"/>
      <c r="J12" s="271"/>
      <c r="K12" s="271"/>
      <c r="L12" s="271"/>
      <c r="M12" s="271"/>
      <c r="N12" s="272"/>
      <c r="O12" s="273">
        <f>SUM(O8-O10)</f>
        <v>0</v>
      </c>
      <c r="P12" s="274"/>
      <c r="Q12" s="256"/>
    </row>
  </sheetData>
  <mergeCells count="10">
    <mergeCell ref="A1:Q1"/>
    <mergeCell ref="A2:Q2"/>
    <mergeCell ref="B10:N10"/>
    <mergeCell ref="O10:P10"/>
    <mergeCell ref="B12:N12"/>
    <mergeCell ref="O12:P12"/>
    <mergeCell ref="B6:N6"/>
    <mergeCell ref="O6:P6"/>
    <mergeCell ref="B8:N8"/>
    <mergeCell ref="O8:P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31"/>
  <sheetViews>
    <sheetView topLeftCell="J16" zoomScale="50" zoomScaleNormal="50" workbookViewId="0">
      <selection activeCell="O27" sqref="O27:P27"/>
    </sheetView>
  </sheetViews>
  <sheetFormatPr defaultRowHeight="15" x14ac:dyDescent="0.25"/>
  <cols>
    <col min="1" max="1" width="18.425781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style="79"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47" customFormat="1" ht="28.15" customHeight="1" thickBot="1" x14ac:dyDescent="0.3">
      <c r="A2" s="284" t="s">
        <v>317</v>
      </c>
      <c r="B2" s="284"/>
      <c r="C2" s="284"/>
      <c r="D2" s="284"/>
      <c r="E2" s="284"/>
      <c r="F2" s="284"/>
      <c r="G2" s="284"/>
      <c r="H2" s="284"/>
      <c r="I2" s="284"/>
      <c r="J2" s="284"/>
      <c r="K2" s="284"/>
      <c r="L2" s="284"/>
      <c r="M2" s="284"/>
      <c r="N2" s="284"/>
      <c r="O2" s="284"/>
      <c r="P2" s="284"/>
      <c r="Q2" s="285"/>
    </row>
    <row r="3" spans="1:17" s="34"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78" t="s">
        <v>44</v>
      </c>
      <c r="Q3" s="16" t="s">
        <v>45</v>
      </c>
    </row>
    <row r="4" spans="1:17" s="35" customFormat="1" ht="124.15" customHeight="1" x14ac:dyDescent="0.2">
      <c r="A4" s="82" t="s">
        <v>46</v>
      </c>
      <c r="B4" s="97">
        <v>1</v>
      </c>
      <c r="C4" s="217">
        <v>108</v>
      </c>
      <c r="D4" s="97" t="s">
        <v>126</v>
      </c>
      <c r="E4" s="97" t="s">
        <v>318</v>
      </c>
      <c r="F4" s="101" t="s">
        <v>176</v>
      </c>
      <c r="G4" s="106">
        <v>1</v>
      </c>
      <c r="H4" s="107" t="e" vm="37">
        <v>#VALUE!</v>
      </c>
      <c r="I4" s="97" t="s">
        <v>319</v>
      </c>
      <c r="J4" s="101" t="s">
        <v>320</v>
      </c>
      <c r="K4" s="101" t="s">
        <v>321</v>
      </c>
      <c r="L4" s="101" t="s">
        <v>322</v>
      </c>
      <c r="M4" s="101" t="s">
        <v>323</v>
      </c>
      <c r="N4" s="101" t="s">
        <v>324</v>
      </c>
      <c r="O4" s="108"/>
      <c r="P4" s="252">
        <f>SUM(O4*G4)</f>
        <v>0</v>
      </c>
      <c r="Q4" s="109"/>
    </row>
    <row r="5" spans="1:17" s="35" customFormat="1" ht="124.15" customHeight="1" x14ac:dyDescent="0.2">
      <c r="A5" s="69" t="s">
        <v>46</v>
      </c>
      <c r="B5" s="99">
        <v>1</v>
      </c>
      <c r="C5" s="168">
        <v>108</v>
      </c>
      <c r="D5" s="99" t="s">
        <v>126</v>
      </c>
      <c r="E5" s="99" t="s">
        <v>325</v>
      </c>
      <c r="F5" s="81" t="s">
        <v>176</v>
      </c>
      <c r="G5" s="110">
        <v>1</v>
      </c>
      <c r="H5" s="102" t="e" vm="38">
        <v>#VALUE!</v>
      </c>
      <c r="I5" s="99" t="s">
        <v>319</v>
      </c>
      <c r="J5" s="81" t="s">
        <v>320</v>
      </c>
      <c r="K5" s="81" t="s">
        <v>326</v>
      </c>
      <c r="L5" s="81" t="s">
        <v>327</v>
      </c>
      <c r="M5" s="81" t="s">
        <v>323</v>
      </c>
      <c r="N5" s="81" t="s">
        <v>328</v>
      </c>
      <c r="O5" s="62"/>
      <c r="P5" s="253">
        <f>SUM(O5*G5)</f>
        <v>0</v>
      </c>
      <c r="Q5" s="64"/>
    </row>
    <row r="6" spans="1:17" s="35" customFormat="1" ht="124.15" customHeight="1" x14ac:dyDescent="0.2">
      <c r="A6" s="69" t="s">
        <v>46</v>
      </c>
      <c r="B6" s="99">
        <v>1</v>
      </c>
      <c r="C6" s="168">
        <v>104</v>
      </c>
      <c r="D6" s="99" t="s">
        <v>126</v>
      </c>
      <c r="E6" s="99" t="s">
        <v>318</v>
      </c>
      <c r="F6" s="81" t="s">
        <v>176</v>
      </c>
      <c r="G6" s="110">
        <v>1</v>
      </c>
      <c r="H6" s="102" t="e" vm="37">
        <v>#VALUE!</v>
      </c>
      <c r="I6" s="99" t="s">
        <v>319</v>
      </c>
      <c r="J6" s="81" t="s">
        <v>320</v>
      </c>
      <c r="K6" s="81" t="s">
        <v>321</v>
      </c>
      <c r="L6" s="81" t="s">
        <v>322</v>
      </c>
      <c r="M6" s="81" t="s">
        <v>323</v>
      </c>
      <c r="N6" s="81" t="s">
        <v>324</v>
      </c>
      <c r="O6" s="62"/>
      <c r="P6" s="253">
        <f t="shared" ref="P6:P23" si="0">SUM(O6*G6)</f>
        <v>0</v>
      </c>
      <c r="Q6" s="64"/>
    </row>
    <row r="7" spans="1:17" s="35" customFormat="1" ht="124.15" customHeight="1" x14ac:dyDescent="0.2">
      <c r="A7" s="69" t="s">
        <v>46</v>
      </c>
      <c r="B7" s="99">
        <v>1</v>
      </c>
      <c r="C7" s="168">
        <v>104</v>
      </c>
      <c r="D7" s="99" t="s">
        <v>126</v>
      </c>
      <c r="E7" s="99" t="s">
        <v>325</v>
      </c>
      <c r="F7" s="81" t="s">
        <v>176</v>
      </c>
      <c r="G7" s="110">
        <v>1</v>
      </c>
      <c r="H7" s="102" t="e" vm="38">
        <v>#VALUE!</v>
      </c>
      <c r="I7" s="99" t="s">
        <v>319</v>
      </c>
      <c r="J7" s="81" t="s">
        <v>320</v>
      </c>
      <c r="K7" s="81" t="s">
        <v>326</v>
      </c>
      <c r="L7" s="81" t="s">
        <v>327</v>
      </c>
      <c r="M7" s="81" t="s">
        <v>323</v>
      </c>
      <c r="N7" s="81" t="s">
        <v>328</v>
      </c>
      <c r="O7" s="62"/>
      <c r="P7" s="253">
        <f t="shared" si="0"/>
        <v>0</v>
      </c>
      <c r="Q7" s="64"/>
    </row>
    <row r="8" spans="1:17" s="35" customFormat="1" ht="124.15" customHeight="1" x14ac:dyDescent="0.2">
      <c r="A8" s="69" t="s">
        <v>46</v>
      </c>
      <c r="B8" s="99">
        <v>1</v>
      </c>
      <c r="C8" s="168">
        <v>105</v>
      </c>
      <c r="D8" s="99" t="s">
        <v>126</v>
      </c>
      <c r="E8" s="99" t="s">
        <v>318</v>
      </c>
      <c r="F8" s="81" t="s">
        <v>176</v>
      </c>
      <c r="G8" s="110">
        <v>1</v>
      </c>
      <c r="H8" s="102" t="e" vm="37">
        <v>#VALUE!</v>
      </c>
      <c r="I8" s="99" t="s">
        <v>319</v>
      </c>
      <c r="J8" s="81" t="s">
        <v>320</v>
      </c>
      <c r="K8" s="81" t="s">
        <v>321</v>
      </c>
      <c r="L8" s="81" t="s">
        <v>322</v>
      </c>
      <c r="M8" s="81" t="s">
        <v>323</v>
      </c>
      <c r="N8" s="81" t="s">
        <v>324</v>
      </c>
      <c r="O8" s="62"/>
      <c r="P8" s="253">
        <f t="shared" si="0"/>
        <v>0</v>
      </c>
      <c r="Q8" s="64"/>
    </row>
    <row r="9" spans="1:17" s="35" customFormat="1" ht="124.15" customHeight="1" x14ac:dyDescent="0.2">
      <c r="A9" s="69" t="s">
        <v>46</v>
      </c>
      <c r="B9" s="99">
        <v>1</v>
      </c>
      <c r="C9" s="168">
        <v>105</v>
      </c>
      <c r="D9" s="99" t="s">
        <v>126</v>
      </c>
      <c r="E9" s="99" t="s">
        <v>325</v>
      </c>
      <c r="F9" s="81" t="s">
        <v>176</v>
      </c>
      <c r="G9" s="110">
        <v>1</v>
      </c>
      <c r="H9" s="102" t="e" vm="38">
        <v>#VALUE!</v>
      </c>
      <c r="I9" s="99" t="s">
        <v>319</v>
      </c>
      <c r="J9" s="81" t="s">
        <v>320</v>
      </c>
      <c r="K9" s="81" t="s">
        <v>326</v>
      </c>
      <c r="L9" s="81" t="s">
        <v>327</v>
      </c>
      <c r="M9" s="81" t="s">
        <v>323</v>
      </c>
      <c r="N9" s="81" t="s">
        <v>328</v>
      </c>
      <c r="O9" s="62"/>
      <c r="P9" s="253">
        <f t="shared" si="0"/>
        <v>0</v>
      </c>
      <c r="Q9" s="64"/>
    </row>
    <row r="10" spans="1:17" s="35" customFormat="1" ht="124.15" customHeight="1" x14ac:dyDescent="0.2">
      <c r="A10" s="69" t="s">
        <v>46</v>
      </c>
      <c r="B10" s="99">
        <v>1</v>
      </c>
      <c r="C10" s="168">
        <v>106</v>
      </c>
      <c r="D10" s="99" t="s">
        <v>126</v>
      </c>
      <c r="E10" s="99" t="s">
        <v>318</v>
      </c>
      <c r="F10" s="81" t="s">
        <v>176</v>
      </c>
      <c r="G10" s="110">
        <v>3</v>
      </c>
      <c r="H10" s="102" t="e" vm="37">
        <v>#VALUE!</v>
      </c>
      <c r="I10" s="99" t="s">
        <v>319</v>
      </c>
      <c r="J10" s="81" t="s">
        <v>320</v>
      </c>
      <c r="K10" s="81" t="s">
        <v>321</v>
      </c>
      <c r="L10" s="81" t="s">
        <v>322</v>
      </c>
      <c r="M10" s="81" t="s">
        <v>323</v>
      </c>
      <c r="N10" s="81" t="s">
        <v>324</v>
      </c>
      <c r="O10" s="62"/>
      <c r="P10" s="253">
        <f t="shared" si="0"/>
        <v>0</v>
      </c>
      <c r="Q10" s="64"/>
    </row>
    <row r="11" spans="1:17" s="35" customFormat="1" ht="124.15" customHeight="1" x14ac:dyDescent="0.2">
      <c r="A11" s="69" t="s">
        <v>46</v>
      </c>
      <c r="B11" s="99">
        <v>1</v>
      </c>
      <c r="C11" s="168">
        <v>106</v>
      </c>
      <c r="D11" s="99" t="s">
        <v>126</v>
      </c>
      <c r="E11" s="99" t="s">
        <v>325</v>
      </c>
      <c r="F11" s="81" t="s">
        <v>176</v>
      </c>
      <c r="G11" s="110">
        <v>3</v>
      </c>
      <c r="H11" s="102" t="e" vm="38">
        <v>#VALUE!</v>
      </c>
      <c r="I11" s="99" t="s">
        <v>319</v>
      </c>
      <c r="J11" s="81" t="s">
        <v>320</v>
      </c>
      <c r="K11" s="81" t="s">
        <v>326</v>
      </c>
      <c r="L11" s="81" t="s">
        <v>327</v>
      </c>
      <c r="M11" s="81" t="s">
        <v>323</v>
      </c>
      <c r="N11" s="81" t="s">
        <v>328</v>
      </c>
      <c r="O11" s="62"/>
      <c r="P11" s="253">
        <f t="shared" si="0"/>
        <v>0</v>
      </c>
      <c r="Q11" s="64"/>
    </row>
    <row r="12" spans="1:17" s="35" customFormat="1" ht="124.15" customHeight="1" x14ac:dyDescent="0.2">
      <c r="A12" s="70" t="s">
        <v>46</v>
      </c>
      <c r="B12" s="42">
        <v>1</v>
      </c>
      <c r="C12" s="42">
        <v>103</v>
      </c>
      <c r="D12" s="43" t="s">
        <v>56</v>
      </c>
      <c r="E12" s="99" t="s">
        <v>329</v>
      </c>
      <c r="F12" s="43" t="s">
        <v>176</v>
      </c>
      <c r="G12" s="44">
        <v>7</v>
      </c>
      <c r="H12" s="62" t="e" vm="39">
        <v>#VALUE!</v>
      </c>
      <c r="I12" s="99" t="s">
        <v>319</v>
      </c>
      <c r="J12" s="81" t="s">
        <v>320</v>
      </c>
      <c r="K12" s="81" t="s">
        <v>330</v>
      </c>
      <c r="L12" s="81" t="s">
        <v>331</v>
      </c>
      <c r="M12" s="81" t="s">
        <v>323</v>
      </c>
      <c r="N12" s="43" t="s">
        <v>324</v>
      </c>
      <c r="O12" s="19"/>
      <c r="P12" s="19">
        <f t="shared" ref="P12:P17" si="1">SUM(O12*G12)</f>
        <v>0</v>
      </c>
      <c r="Q12" s="13"/>
    </row>
    <row r="13" spans="1:17" s="35" customFormat="1" ht="124.15" customHeight="1" x14ac:dyDescent="0.2">
      <c r="A13" s="70" t="s">
        <v>46</v>
      </c>
      <c r="B13" s="42">
        <v>1</v>
      </c>
      <c r="C13" s="42">
        <v>130</v>
      </c>
      <c r="D13" s="43" t="s">
        <v>130</v>
      </c>
      <c r="E13" s="99" t="s">
        <v>329</v>
      </c>
      <c r="F13" s="43" t="s">
        <v>176</v>
      </c>
      <c r="G13" s="44">
        <v>6</v>
      </c>
      <c r="H13" s="62" t="e" vm="39">
        <v>#VALUE!</v>
      </c>
      <c r="I13" s="99" t="s">
        <v>319</v>
      </c>
      <c r="J13" s="81" t="s">
        <v>320</v>
      </c>
      <c r="K13" s="81" t="s">
        <v>330</v>
      </c>
      <c r="L13" s="81" t="s">
        <v>331</v>
      </c>
      <c r="M13" s="81" t="s">
        <v>323</v>
      </c>
      <c r="N13" s="43" t="s">
        <v>324</v>
      </c>
      <c r="O13" s="19"/>
      <c r="P13" s="19">
        <f t="shared" si="1"/>
        <v>0</v>
      </c>
      <c r="Q13" s="13"/>
    </row>
    <row r="14" spans="1:17" s="35" customFormat="1" ht="124.15" customHeight="1" x14ac:dyDescent="0.2">
      <c r="A14" s="70" t="s">
        <v>46</v>
      </c>
      <c r="B14" s="42">
        <v>1</v>
      </c>
      <c r="C14" s="42">
        <v>131</v>
      </c>
      <c r="D14" s="43" t="s">
        <v>130</v>
      </c>
      <c r="E14" s="99" t="s">
        <v>329</v>
      </c>
      <c r="F14" s="43" t="s">
        <v>176</v>
      </c>
      <c r="G14" s="44">
        <v>6</v>
      </c>
      <c r="H14" s="62" t="e" vm="39">
        <v>#VALUE!</v>
      </c>
      <c r="I14" s="99" t="s">
        <v>319</v>
      </c>
      <c r="J14" s="81" t="s">
        <v>320</v>
      </c>
      <c r="K14" s="81" t="s">
        <v>330</v>
      </c>
      <c r="L14" s="81" t="s">
        <v>331</v>
      </c>
      <c r="M14" s="81" t="s">
        <v>323</v>
      </c>
      <c r="N14" s="43" t="s">
        <v>324</v>
      </c>
      <c r="O14" s="19"/>
      <c r="P14" s="19">
        <f t="shared" si="1"/>
        <v>0</v>
      </c>
      <c r="Q14" s="13"/>
    </row>
    <row r="15" spans="1:17" s="35" customFormat="1" ht="124.15" customHeight="1" x14ac:dyDescent="0.2">
      <c r="A15" s="70" t="s">
        <v>46</v>
      </c>
      <c r="B15" s="42">
        <v>1</v>
      </c>
      <c r="C15" s="42">
        <v>103</v>
      </c>
      <c r="D15" s="43" t="s">
        <v>56</v>
      </c>
      <c r="E15" s="99" t="s">
        <v>332</v>
      </c>
      <c r="F15" s="43" t="s">
        <v>176</v>
      </c>
      <c r="G15" s="44">
        <v>7</v>
      </c>
      <c r="H15" s="62" t="e" vm="40">
        <v>#VALUE!</v>
      </c>
      <c r="I15" s="99" t="s">
        <v>319</v>
      </c>
      <c r="J15" s="81" t="s">
        <v>320</v>
      </c>
      <c r="K15" s="81" t="s">
        <v>333</v>
      </c>
      <c r="L15" s="81" t="s">
        <v>331</v>
      </c>
      <c r="M15" s="81" t="s">
        <v>323</v>
      </c>
      <c r="N15" s="43" t="s">
        <v>328</v>
      </c>
      <c r="O15" s="19"/>
      <c r="P15" s="19">
        <f t="shared" si="1"/>
        <v>0</v>
      </c>
      <c r="Q15" s="13"/>
    </row>
    <row r="16" spans="1:17" s="35" customFormat="1" ht="124.15" customHeight="1" x14ac:dyDescent="0.2">
      <c r="A16" s="70" t="s">
        <v>46</v>
      </c>
      <c r="B16" s="42">
        <v>1</v>
      </c>
      <c r="C16" s="42">
        <v>130</v>
      </c>
      <c r="D16" s="43" t="s">
        <v>130</v>
      </c>
      <c r="E16" s="99" t="s">
        <v>332</v>
      </c>
      <c r="F16" s="43" t="s">
        <v>176</v>
      </c>
      <c r="G16" s="44">
        <v>6</v>
      </c>
      <c r="H16" s="62" t="e" vm="40">
        <v>#VALUE!</v>
      </c>
      <c r="I16" s="99" t="s">
        <v>319</v>
      </c>
      <c r="J16" s="81" t="s">
        <v>320</v>
      </c>
      <c r="K16" s="81" t="s">
        <v>333</v>
      </c>
      <c r="L16" s="81" t="s">
        <v>331</v>
      </c>
      <c r="M16" s="81" t="s">
        <v>323</v>
      </c>
      <c r="N16" s="43" t="s">
        <v>328</v>
      </c>
      <c r="O16" s="19"/>
      <c r="P16" s="19">
        <f t="shared" si="1"/>
        <v>0</v>
      </c>
      <c r="Q16" s="13"/>
    </row>
    <row r="17" spans="1:17" s="35" customFormat="1" ht="124.15" customHeight="1" x14ac:dyDescent="0.2">
      <c r="A17" s="70" t="s">
        <v>46</v>
      </c>
      <c r="B17" s="42">
        <v>1</v>
      </c>
      <c r="C17" s="42">
        <v>131</v>
      </c>
      <c r="D17" s="43" t="s">
        <v>130</v>
      </c>
      <c r="E17" s="99" t="s">
        <v>332</v>
      </c>
      <c r="F17" s="43" t="s">
        <v>176</v>
      </c>
      <c r="G17" s="44">
        <v>6</v>
      </c>
      <c r="H17" s="62" t="e" vm="40">
        <v>#VALUE!</v>
      </c>
      <c r="I17" s="99" t="s">
        <v>319</v>
      </c>
      <c r="J17" s="81" t="s">
        <v>320</v>
      </c>
      <c r="K17" s="81" t="s">
        <v>333</v>
      </c>
      <c r="L17" s="81" t="s">
        <v>331</v>
      </c>
      <c r="M17" s="81" t="s">
        <v>323</v>
      </c>
      <c r="N17" s="43" t="s">
        <v>328</v>
      </c>
      <c r="O17" s="19"/>
      <c r="P17" s="19">
        <f t="shared" si="1"/>
        <v>0</v>
      </c>
      <c r="Q17" s="13"/>
    </row>
    <row r="18" spans="1:17" s="35" customFormat="1" ht="124.15" customHeight="1" x14ac:dyDescent="0.2">
      <c r="A18" s="69" t="s">
        <v>46</v>
      </c>
      <c r="B18" s="99">
        <v>1</v>
      </c>
      <c r="C18" s="168">
        <v>109</v>
      </c>
      <c r="D18" s="99" t="s">
        <v>63</v>
      </c>
      <c r="E18" s="99" t="s">
        <v>334</v>
      </c>
      <c r="F18" s="81" t="s">
        <v>176</v>
      </c>
      <c r="G18" s="99">
        <v>8</v>
      </c>
      <c r="H18" s="62" t="e" vm="39">
        <v>#VALUE!</v>
      </c>
      <c r="I18" s="99" t="s">
        <v>319</v>
      </c>
      <c r="J18" s="81" t="s">
        <v>320</v>
      </c>
      <c r="K18" s="81" t="s">
        <v>330</v>
      </c>
      <c r="L18" s="81" t="s">
        <v>331</v>
      </c>
      <c r="M18" s="81" t="s">
        <v>335</v>
      </c>
      <c r="N18" s="81" t="s">
        <v>336</v>
      </c>
      <c r="O18" s="62"/>
      <c r="P18" s="253">
        <f t="shared" si="0"/>
        <v>0</v>
      </c>
      <c r="Q18" s="64"/>
    </row>
    <row r="19" spans="1:17" s="35" customFormat="1" ht="124.15" customHeight="1" x14ac:dyDescent="0.2">
      <c r="A19" s="69" t="s">
        <v>46</v>
      </c>
      <c r="B19" s="99">
        <v>1</v>
      </c>
      <c r="C19" s="168">
        <v>109</v>
      </c>
      <c r="D19" s="99" t="s">
        <v>63</v>
      </c>
      <c r="E19" s="99" t="s">
        <v>337</v>
      </c>
      <c r="F19" s="81" t="s">
        <v>176</v>
      </c>
      <c r="G19" s="99">
        <v>8</v>
      </c>
      <c r="H19" s="62" t="e" vm="40">
        <v>#VALUE!</v>
      </c>
      <c r="I19" s="99" t="s">
        <v>319</v>
      </c>
      <c r="J19" s="81" t="s">
        <v>320</v>
      </c>
      <c r="K19" s="81" t="s">
        <v>333</v>
      </c>
      <c r="L19" s="81" t="s">
        <v>331</v>
      </c>
      <c r="M19" s="81" t="s">
        <v>335</v>
      </c>
      <c r="N19" s="81" t="s">
        <v>338</v>
      </c>
      <c r="O19" s="62"/>
      <c r="P19" s="253">
        <f t="shared" si="0"/>
        <v>0</v>
      </c>
      <c r="Q19" s="64"/>
    </row>
    <row r="20" spans="1:17" s="35" customFormat="1" ht="124.15" customHeight="1" x14ac:dyDescent="0.25">
      <c r="A20" s="69" t="s">
        <v>46</v>
      </c>
      <c r="B20" s="99">
        <v>1</v>
      </c>
      <c r="C20" s="168">
        <v>109</v>
      </c>
      <c r="D20" s="99" t="s">
        <v>63</v>
      </c>
      <c r="E20" s="99" t="s">
        <v>270</v>
      </c>
      <c r="F20" s="81" t="s">
        <v>339</v>
      </c>
      <c r="G20" s="99">
        <v>2</v>
      </c>
      <c r="H20" t="e" vm="41">
        <v>#VALUE!</v>
      </c>
      <c r="I20" s="99" t="s">
        <v>319</v>
      </c>
      <c r="J20" s="81" t="s">
        <v>340</v>
      </c>
      <c r="K20" s="219" t="s">
        <v>341</v>
      </c>
      <c r="L20" s="81" t="s">
        <v>342</v>
      </c>
      <c r="M20" s="81" t="s">
        <v>343</v>
      </c>
      <c r="N20" s="81" t="s">
        <v>344</v>
      </c>
      <c r="O20" s="62"/>
      <c r="P20" s="253">
        <f t="shared" si="0"/>
        <v>0</v>
      </c>
      <c r="Q20" s="64"/>
    </row>
    <row r="21" spans="1:17" s="35" customFormat="1" ht="124.15" customHeight="1" x14ac:dyDescent="0.2">
      <c r="A21" s="69" t="s">
        <v>46</v>
      </c>
      <c r="B21" s="99">
        <v>1</v>
      </c>
      <c r="C21" s="168">
        <v>103</v>
      </c>
      <c r="D21" s="81" t="s">
        <v>56</v>
      </c>
      <c r="E21" s="99" t="s">
        <v>345</v>
      </c>
      <c r="F21" s="81" t="s">
        <v>346</v>
      </c>
      <c r="G21" s="110">
        <v>3</v>
      </c>
      <c r="H21" s="102" t="e" vm="37">
        <v>#VALUE!</v>
      </c>
      <c r="I21" s="99" t="s">
        <v>319</v>
      </c>
      <c r="J21" s="81" t="s">
        <v>320</v>
      </c>
      <c r="K21" s="81" t="s">
        <v>347</v>
      </c>
      <c r="L21" s="81" t="s">
        <v>331</v>
      </c>
      <c r="M21" s="81" t="s">
        <v>348</v>
      </c>
      <c r="N21" s="81" t="s">
        <v>336</v>
      </c>
      <c r="O21" s="62"/>
      <c r="P21" s="253">
        <f t="shared" si="0"/>
        <v>0</v>
      </c>
      <c r="Q21" s="64"/>
    </row>
    <row r="22" spans="1:17" s="35" customFormat="1" ht="124.15" customHeight="1" x14ac:dyDescent="0.25">
      <c r="A22" s="159" t="s">
        <v>46</v>
      </c>
      <c r="B22" s="160">
        <v>1</v>
      </c>
      <c r="C22" s="218">
        <v>129</v>
      </c>
      <c r="D22" s="161" t="s">
        <v>349</v>
      </c>
      <c r="E22" s="160" t="s">
        <v>350</v>
      </c>
      <c r="F22" s="161" t="s">
        <v>351</v>
      </c>
      <c r="G22" s="160">
        <v>50</v>
      </c>
      <c r="H22" t="e" vm="42">
        <v>#VALUE!</v>
      </c>
      <c r="I22" s="160" t="s">
        <v>319</v>
      </c>
      <c r="J22" s="161" t="s">
        <v>352</v>
      </c>
      <c r="K22" s="161" t="s">
        <v>353</v>
      </c>
      <c r="L22" s="161" t="s">
        <v>354</v>
      </c>
      <c r="M22" s="161" t="s">
        <v>355</v>
      </c>
      <c r="N22" s="161"/>
      <c r="O22" s="162"/>
      <c r="P22" s="254">
        <f t="shared" si="0"/>
        <v>0</v>
      </c>
      <c r="Q22" s="163"/>
    </row>
    <row r="23" spans="1:17" s="35" customFormat="1" ht="124.15" customHeight="1" thickBot="1" x14ac:dyDescent="0.25">
      <c r="A23" s="71" t="s">
        <v>46</v>
      </c>
      <c r="B23" s="103">
        <v>1</v>
      </c>
      <c r="C23" s="169">
        <v>103</v>
      </c>
      <c r="D23" s="165" t="s">
        <v>56</v>
      </c>
      <c r="E23" s="103" t="s">
        <v>356</v>
      </c>
      <c r="F23" s="165" t="s">
        <v>346</v>
      </c>
      <c r="G23" s="220">
        <v>3</v>
      </c>
      <c r="H23" s="221" t="e" vm="38">
        <v>#VALUE!</v>
      </c>
      <c r="I23" s="103" t="s">
        <v>319</v>
      </c>
      <c r="J23" s="165" t="s">
        <v>320</v>
      </c>
      <c r="K23" s="165" t="s">
        <v>357</v>
      </c>
      <c r="L23" s="165" t="s">
        <v>331</v>
      </c>
      <c r="M23" s="165" t="s">
        <v>348</v>
      </c>
      <c r="N23" s="165" t="s">
        <v>338</v>
      </c>
      <c r="O23" s="222"/>
      <c r="P23" s="255">
        <f t="shared" si="0"/>
        <v>0</v>
      </c>
      <c r="Q23" s="223"/>
    </row>
    <row r="24" spans="1:17" ht="15.75" thickBot="1" x14ac:dyDescent="0.3"/>
    <row r="25" spans="1:17" s="47" customFormat="1" ht="21" thickBot="1" x14ac:dyDescent="0.3">
      <c r="B25" s="281" t="s">
        <v>75</v>
      </c>
      <c r="C25" s="282"/>
      <c r="D25" s="282"/>
      <c r="E25" s="282"/>
      <c r="F25" s="282"/>
      <c r="G25" s="282"/>
      <c r="H25" s="282"/>
      <c r="I25" s="282"/>
      <c r="J25" s="282"/>
      <c r="K25" s="282"/>
      <c r="L25" s="282"/>
      <c r="M25" s="282"/>
      <c r="N25" s="283"/>
      <c r="O25" s="273">
        <v>0</v>
      </c>
      <c r="P25" s="274"/>
      <c r="Q25" s="48"/>
    </row>
    <row r="26" spans="1:17" s="49" customFormat="1" ht="21" thickBot="1" x14ac:dyDescent="0.3">
      <c r="B26" s="57"/>
      <c r="C26" s="51"/>
      <c r="O26" s="52"/>
      <c r="P26" s="52"/>
    </row>
    <row r="27" spans="1:17" s="47" customFormat="1" ht="21" thickBot="1" x14ac:dyDescent="0.3">
      <c r="B27" s="275" t="s">
        <v>76</v>
      </c>
      <c r="C27" s="276"/>
      <c r="D27" s="276"/>
      <c r="E27" s="276"/>
      <c r="F27" s="276"/>
      <c r="G27" s="276"/>
      <c r="H27" s="276"/>
      <c r="I27" s="276"/>
      <c r="J27" s="276"/>
      <c r="K27" s="276"/>
      <c r="L27" s="276"/>
      <c r="M27" s="276"/>
      <c r="N27" s="277"/>
      <c r="O27" s="273">
        <f>SUM(P4:P23,O25)</f>
        <v>0</v>
      </c>
      <c r="P27" s="274"/>
      <c r="Q27" s="48"/>
    </row>
    <row r="28" spans="1:17" s="49" customFormat="1" ht="21" thickBot="1" x14ac:dyDescent="0.3">
      <c r="B28" s="57"/>
      <c r="C28" s="51"/>
      <c r="O28" s="52"/>
      <c r="P28" s="52"/>
    </row>
    <row r="29" spans="1:17" s="49" customFormat="1" ht="21" thickBot="1" x14ac:dyDescent="0.3">
      <c r="B29" s="278" t="s">
        <v>77</v>
      </c>
      <c r="C29" s="279"/>
      <c r="D29" s="279"/>
      <c r="E29" s="279"/>
      <c r="F29" s="279"/>
      <c r="G29" s="279"/>
      <c r="H29" s="279"/>
      <c r="I29" s="279"/>
      <c r="J29" s="279"/>
      <c r="K29" s="279"/>
      <c r="L29" s="279"/>
      <c r="M29" s="279"/>
      <c r="N29" s="280"/>
      <c r="O29" s="273"/>
      <c r="P29" s="274"/>
      <c r="Q29" s="256"/>
    </row>
    <row r="30" spans="1:17" s="49" customFormat="1" ht="21" thickBot="1" x14ac:dyDescent="0.3">
      <c r="B30" s="57"/>
      <c r="C30" s="51"/>
      <c r="O30" s="52"/>
      <c r="P30" s="52"/>
    </row>
    <row r="31" spans="1:17" s="49" customFormat="1" ht="21" thickBot="1" x14ac:dyDescent="0.3">
      <c r="B31" s="270" t="s">
        <v>78</v>
      </c>
      <c r="C31" s="271"/>
      <c r="D31" s="271"/>
      <c r="E31" s="271"/>
      <c r="F31" s="271"/>
      <c r="G31" s="271"/>
      <c r="H31" s="271"/>
      <c r="I31" s="271"/>
      <c r="J31" s="271"/>
      <c r="K31" s="271"/>
      <c r="L31" s="271"/>
      <c r="M31" s="271"/>
      <c r="N31" s="272"/>
      <c r="O31" s="273">
        <f>SUM(O27-O29)</f>
        <v>0</v>
      </c>
      <c r="P31" s="274"/>
      <c r="Q31" s="256"/>
    </row>
  </sheetData>
  <sortState xmlns:xlrd2="http://schemas.microsoft.com/office/spreadsheetml/2017/richdata2" ref="A10:Q23">
    <sortCondition ref="E10:E23"/>
  </sortState>
  <mergeCells count="10">
    <mergeCell ref="A1:Q1"/>
    <mergeCell ref="A2:Q2"/>
    <mergeCell ref="B29:N29"/>
    <mergeCell ref="O29:P29"/>
    <mergeCell ref="B31:N31"/>
    <mergeCell ref="O31:P31"/>
    <mergeCell ref="B25:N25"/>
    <mergeCell ref="O25:P25"/>
    <mergeCell ref="B27:N27"/>
    <mergeCell ref="O27:P27"/>
  </mergeCells>
  <phoneticPr fontId="16" type="noConversion"/>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20"/>
  <sheetViews>
    <sheetView topLeftCell="J6" zoomScale="50" zoomScaleNormal="50" workbookViewId="0">
      <selection activeCell="O16" sqref="O16:P16"/>
    </sheetView>
  </sheetViews>
  <sheetFormatPr defaultRowHeight="15" x14ac:dyDescent="0.25"/>
  <cols>
    <col min="1" max="1" width="16.140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style="32" bestFit="1" customWidth="1"/>
    <col min="12" max="12" width="29.5703125" style="31"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358</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5" customHeight="1" x14ac:dyDescent="0.2">
      <c r="A4" s="82" t="s">
        <v>46</v>
      </c>
      <c r="B4" s="83">
        <v>1</v>
      </c>
      <c r="C4" s="83">
        <v>103</v>
      </c>
      <c r="D4" s="84" t="s">
        <v>56</v>
      </c>
      <c r="E4" s="84" t="s">
        <v>359</v>
      </c>
      <c r="F4" s="84" t="s">
        <v>360</v>
      </c>
      <c r="G4" s="98">
        <v>1</v>
      </c>
      <c r="H4" s="85" t="e" vm="43">
        <v>#VALUE!</v>
      </c>
      <c r="I4" s="84" t="s">
        <v>361</v>
      </c>
      <c r="J4" s="84" t="s">
        <v>362</v>
      </c>
      <c r="K4" s="224" t="s">
        <v>363</v>
      </c>
      <c r="L4" s="224" t="s">
        <v>364</v>
      </c>
      <c r="M4" s="84" t="s">
        <v>365</v>
      </c>
      <c r="N4" s="225" t="s">
        <v>366</v>
      </c>
      <c r="O4" s="108"/>
      <c r="P4" s="87">
        <f t="shared" ref="P4:P11" si="0">SUM(O4*G4)</f>
        <v>0</v>
      </c>
      <c r="Q4" s="109"/>
    </row>
    <row r="5" spans="1:17" s="35" customFormat="1" ht="124.5" customHeight="1" x14ac:dyDescent="0.2">
      <c r="A5" s="69" t="s">
        <v>46</v>
      </c>
      <c r="B5" s="42">
        <v>1</v>
      </c>
      <c r="C5" s="42">
        <v>103</v>
      </c>
      <c r="D5" s="43" t="s">
        <v>56</v>
      </c>
      <c r="E5" s="43" t="s">
        <v>367</v>
      </c>
      <c r="F5" s="43" t="s">
        <v>360</v>
      </c>
      <c r="G5" s="44">
        <v>1</v>
      </c>
      <c r="H5" s="45" t="e" vm="43">
        <v>#VALUE!</v>
      </c>
      <c r="I5" s="43" t="s">
        <v>361</v>
      </c>
      <c r="J5" s="43" t="s">
        <v>362</v>
      </c>
      <c r="K5" s="104" t="s">
        <v>368</v>
      </c>
      <c r="L5" s="104" t="s">
        <v>369</v>
      </c>
      <c r="M5" s="43" t="s">
        <v>365</v>
      </c>
      <c r="N5" s="105" t="s">
        <v>370</v>
      </c>
      <c r="O5" s="62"/>
      <c r="P5" s="19">
        <f t="shared" si="0"/>
        <v>0</v>
      </c>
      <c r="Q5" s="64"/>
    </row>
    <row r="6" spans="1:17" s="35" customFormat="1" ht="124.5" customHeight="1" x14ac:dyDescent="0.2">
      <c r="A6" s="69" t="s">
        <v>46</v>
      </c>
      <c r="B6" s="42">
        <v>1</v>
      </c>
      <c r="C6" s="42">
        <v>103</v>
      </c>
      <c r="D6" s="43" t="s">
        <v>56</v>
      </c>
      <c r="E6" s="43" t="s">
        <v>371</v>
      </c>
      <c r="F6" s="43" t="s">
        <v>360</v>
      </c>
      <c r="G6" s="44">
        <v>1</v>
      </c>
      <c r="H6" s="45" t="e" vm="43">
        <v>#VALUE!</v>
      </c>
      <c r="I6" s="43" t="s">
        <v>361</v>
      </c>
      <c r="J6" s="43" t="s">
        <v>362</v>
      </c>
      <c r="K6" s="104" t="s">
        <v>372</v>
      </c>
      <c r="L6" s="104" t="s">
        <v>373</v>
      </c>
      <c r="M6" s="43" t="s">
        <v>365</v>
      </c>
      <c r="N6" s="105" t="s">
        <v>374</v>
      </c>
      <c r="O6" s="62"/>
      <c r="P6" s="19">
        <f t="shared" si="0"/>
        <v>0</v>
      </c>
      <c r="Q6" s="64"/>
    </row>
    <row r="7" spans="1:17" s="35" customFormat="1" ht="124.5" customHeight="1" x14ac:dyDescent="0.2">
      <c r="A7" s="69" t="s">
        <v>46</v>
      </c>
      <c r="B7" s="42">
        <v>1</v>
      </c>
      <c r="C7" s="42">
        <v>109</v>
      </c>
      <c r="D7" s="43" t="s">
        <v>63</v>
      </c>
      <c r="E7" s="43" t="s">
        <v>359</v>
      </c>
      <c r="F7" s="43" t="s">
        <v>360</v>
      </c>
      <c r="G7" s="44">
        <v>1</v>
      </c>
      <c r="H7" s="45" t="e" vm="43">
        <v>#VALUE!</v>
      </c>
      <c r="I7" s="43" t="s">
        <v>361</v>
      </c>
      <c r="J7" s="43" t="s">
        <v>362</v>
      </c>
      <c r="K7" s="104" t="s">
        <v>363</v>
      </c>
      <c r="L7" s="104" t="s">
        <v>364</v>
      </c>
      <c r="M7" s="43" t="s">
        <v>365</v>
      </c>
      <c r="N7" s="105" t="s">
        <v>366</v>
      </c>
      <c r="O7" s="62"/>
      <c r="P7" s="19">
        <f t="shared" ref="P7:P9" si="1">SUM(O7*G7)</f>
        <v>0</v>
      </c>
      <c r="Q7" s="64"/>
    </row>
    <row r="8" spans="1:17" s="35" customFormat="1" ht="124.5" customHeight="1" x14ac:dyDescent="0.2">
      <c r="A8" s="69" t="s">
        <v>46</v>
      </c>
      <c r="B8" s="42">
        <v>1</v>
      </c>
      <c r="C8" s="42">
        <v>109</v>
      </c>
      <c r="D8" s="43" t="s">
        <v>63</v>
      </c>
      <c r="E8" s="43" t="s">
        <v>367</v>
      </c>
      <c r="F8" s="43" t="s">
        <v>360</v>
      </c>
      <c r="G8" s="44">
        <v>1</v>
      </c>
      <c r="H8" s="45" t="e" vm="43">
        <v>#VALUE!</v>
      </c>
      <c r="I8" s="43" t="s">
        <v>361</v>
      </c>
      <c r="J8" s="43" t="s">
        <v>362</v>
      </c>
      <c r="K8" s="104" t="s">
        <v>368</v>
      </c>
      <c r="L8" s="104" t="s">
        <v>369</v>
      </c>
      <c r="M8" s="43" t="s">
        <v>365</v>
      </c>
      <c r="N8" s="105" t="s">
        <v>370</v>
      </c>
      <c r="O8" s="62"/>
      <c r="P8" s="19">
        <f t="shared" si="1"/>
        <v>0</v>
      </c>
      <c r="Q8" s="64"/>
    </row>
    <row r="9" spans="1:17" s="35" customFormat="1" ht="124.5" customHeight="1" x14ac:dyDescent="0.2">
      <c r="A9" s="69" t="s">
        <v>46</v>
      </c>
      <c r="B9" s="42">
        <v>1</v>
      </c>
      <c r="C9" s="42">
        <v>109</v>
      </c>
      <c r="D9" s="43" t="s">
        <v>63</v>
      </c>
      <c r="E9" s="43" t="s">
        <v>371</v>
      </c>
      <c r="F9" s="43" t="s">
        <v>360</v>
      </c>
      <c r="G9" s="44">
        <v>1</v>
      </c>
      <c r="H9" s="45" t="e" vm="43">
        <v>#VALUE!</v>
      </c>
      <c r="I9" s="43" t="s">
        <v>361</v>
      </c>
      <c r="J9" s="43" t="s">
        <v>362</v>
      </c>
      <c r="K9" s="104" t="s">
        <v>372</v>
      </c>
      <c r="L9" s="104" t="s">
        <v>373</v>
      </c>
      <c r="M9" s="43" t="s">
        <v>365</v>
      </c>
      <c r="N9" s="105" t="s">
        <v>374</v>
      </c>
      <c r="O9" s="62"/>
      <c r="P9" s="19">
        <f t="shared" si="1"/>
        <v>0</v>
      </c>
      <c r="Q9" s="64"/>
    </row>
    <row r="10" spans="1:17" s="35" customFormat="1" ht="124.5" customHeight="1" x14ac:dyDescent="0.2">
      <c r="A10" s="69" t="s">
        <v>46</v>
      </c>
      <c r="B10" s="42">
        <v>1</v>
      </c>
      <c r="C10" s="42">
        <v>110</v>
      </c>
      <c r="D10" s="43" t="s">
        <v>165</v>
      </c>
      <c r="E10" s="43" t="s">
        <v>359</v>
      </c>
      <c r="F10" s="43" t="s">
        <v>360</v>
      </c>
      <c r="G10" s="44">
        <v>1</v>
      </c>
      <c r="H10" s="45" t="e" vm="43">
        <v>#VALUE!</v>
      </c>
      <c r="I10" s="43" t="s">
        <v>361</v>
      </c>
      <c r="J10" s="43" t="s">
        <v>362</v>
      </c>
      <c r="K10" s="104" t="s">
        <v>363</v>
      </c>
      <c r="L10" s="104" t="s">
        <v>364</v>
      </c>
      <c r="M10" s="43" t="s">
        <v>365</v>
      </c>
      <c r="N10" s="105" t="s">
        <v>366</v>
      </c>
      <c r="O10" s="62"/>
      <c r="P10" s="19">
        <f t="shared" si="0"/>
        <v>0</v>
      </c>
      <c r="Q10" s="64"/>
    </row>
    <row r="11" spans="1:17" s="35" customFormat="1" ht="124.5" customHeight="1" x14ac:dyDescent="0.2">
      <c r="A11" s="69" t="s">
        <v>46</v>
      </c>
      <c r="B11" s="42">
        <v>1</v>
      </c>
      <c r="C11" s="42">
        <v>110</v>
      </c>
      <c r="D11" s="43" t="s">
        <v>165</v>
      </c>
      <c r="E11" s="43" t="s">
        <v>367</v>
      </c>
      <c r="F11" s="43" t="s">
        <v>360</v>
      </c>
      <c r="G11" s="44">
        <v>1</v>
      </c>
      <c r="H11" s="45" t="e" vm="43">
        <v>#VALUE!</v>
      </c>
      <c r="I11" s="43" t="s">
        <v>361</v>
      </c>
      <c r="J11" s="43" t="s">
        <v>362</v>
      </c>
      <c r="K11" s="104" t="s">
        <v>368</v>
      </c>
      <c r="L11" s="104" t="s">
        <v>369</v>
      </c>
      <c r="M11" s="43" t="s">
        <v>365</v>
      </c>
      <c r="N11" s="105" t="s">
        <v>370</v>
      </c>
      <c r="O11" s="62"/>
      <c r="P11" s="19">
        <f t="shared" si="0"/>
        <v>0</v>
      </c>
      <c r="Q11" s="64"/>
    </row>
    <row r="12" spans="1:17" s="35" customFormat="1" ht="124.5" customHeight="1" thickBot="1" x14ac:dyDescent="0.25">
      <c r="A12" s="71" t="s">
        <v>46</v>
      </c>
      <c r="B12" s="72">
        <v>1</v>
      </c>
      <c r="C12" s="72">
        <v>110</v>
      </c>
      <c r="D12" s="73" t="s">
        <v>165</v>
      </c>
      <c r="E12" s="73" t="s">
        <v>371</v>
      </c>
      <c r="F12" s="73" t="s">
        <v>360</v>
      </c>
      <c r="G12" s="100">
        <v>1</v>
      </c>
      <c r="H12" s="74" t="e" vm="43">
        <v>#VALUE!</v>
      </c>
      <c r="I12" s="73" t="s">
        <v>361</v>
      </c>
      <c r="J12" s="73" t="s">
        <v>362</v>
      </c>
      <c r="K12" s="226" t="s">
        <v>372</v>
      </c>
      <c r="L12" s="226" t="s">
        <v>373</v>
      </c>
      <c r="M12" s="73" t="s">
        <v>365</v>
      </c>
      <c r="N12" s="227" t="s">
        <v>374</v>
      </c>
      <c r="O12" s="222"/>
      <c r="P12" s="76">
        <f t="shared" ref="P12" si="2">SUM(O12*G12)</f>
        <v>0</v>
      </c>
      <c r="Q12" s="223"/>
    </row>
    <row r="13" spans="1:17" ht="15.75" thickBot="1" x14ac:dyDescent="0.3">
      <c r="K13"/>
      <c r="L13"/>
    </row>
    <row r="14" spans="1:17" s="47" customFormat="1" ht="21" thickBot="1" x14ac:dyDescent="0.3">
      <c r="B14" s="281" t="s">
        <v>75</v>
      </c>
      <c r="C14" s="282"/>
      <c r="D14" s="282"/>
      <c r="E14" s="282"/>
      <c r="F14" s="282"/>
      <c r="G14" s="282"/>
      <c r="H14" s="282"/>
      <c r="I14" s="282"/>
      <c r="J14" s="282"/>
      <c r="K14" s="282"/>
      <c r="L14" s="282"/>
      <c r="M14" s="282"/>
      <c r="N14" s="283"/>
      <c r="O14" s="273">
        <v>0</v>
      </c>
      <c r="P14" s="274"/>
      <c r="Q14" s="48"/>
    </row>
    <row r="15" spans="1:17" s="49" customFormat="1" ht="21" thickBot="1" x14ac:dyDescent="0.3">
      <c r="B15" s="57"/>
      <c r="C15" s="51"/>
      <c r="O15" s="52"/>
      <c r="P15" s="52"/>
    </row>
    <row r="16" spans="1:17" s="47" customFormat="1" ht="21" thickBot="1" x14ac:dyDescent="0.3">
      <c r="B16" s="275" t="s">
        <v>76</v>
      </c>
      <c r="C16" s="276"/>
      <c r="D16" s="276"/>
      <c r="E16" s="276"/>
      <c r="F16" s="276"/>
      <c r="G16" s="276"/>
      <c r="H16" s="276"/>
      <c r="I16" s="276"/>
      <c r="J16" s="276"/>
      <c r="K16" s="276"/>
      <c r="L16" s="276"/>
      <c r="M16" s="276"/>
      <c r="N16" s="277"/>
      <c r="O16" s="273">
        <f>SUM(P4:P12,O14)</f>
        <v>0</v>
      </c>
      <c r="P16" s="274"/>
      <c r="Q16" s="48"/>
    </row>
    <row r="17" spans="2:17" s="49" customFormat="1" ht="21" thickBot="1" x14ac:dyDescent="0.3">
      <c r="B17" s="57"/>
      <c r="C17" s="51"/>
      <c r="O17" s="52"/>
      <c r="P17" s="52"/>
    </row>
    <row r="18" spans="2:17" s="49" customFormat="1" ht="21" thickBot="1" x14ac:dyDescent="0.3">
      <c r="B18" s="278" t="s">
        <v>77</v>
      </c>
      <c r="C18" s="279"/>
      <c r="D18" s="279"/>
      <c r="E18" s="279"/>
      <c r="F18" s="279"/>
      <c r="G18" s="279"/>
      <c r="H18" s="279"/>
      <c r="I18" s="279"/>
      <c r="J18" s="279"/>
      <c r="K18" s="279"/>
      <c r="L18" s="279"/>
      <c r="M18" s="279"/>
      <c r="N18" s="280"/>
      <c r="O18" s="273"/>
      <c r="P18" s="274"/>
      <c r="Q18" s="256"/>
    </row>
    <row r="19" spans="2:17" s="49" customFormat="1" ht="21" thickBot="1" x14ac:dyDescent="0.3">
      <c r="B19" s="57"/>
      <c r="C19" s="51"/>
      <c r="O19" s="52"/>
      <c r="P19" s="52"/>
    </row>
    <row r="20" spans="2:17" s="49" customFormat="1" ht="21" thickBot="1" x14ac:dyDescent="0.3">
      <c r="B20" s="270" t="s">
        <v>78</v>
      </c>
      <c r="C20" s="271"/>
      <c r="D20" s="271"/>
      <c r="E20" s="271"/>
      <c r="F20" s="271"/>
      <c r="G20" s="271"/>
      <c r="H20" s="271"/>
      <c r="I20" s="271"/>
      <c r="J20" s="271"/>
      <c r="K20" s="271"/>
      <c r="L20" s="271"/>
      <c r="M20" s="271"/>
      <c r="N20" s="272"/>
      <c r="O20" s="273">
        <f>SUM(O16-O18)</f>
        <v>0</v>
      </c>
      <c r="P20" s="274"/>
      <c r="Q20" s="256"/>
    </row>
  </sheetData>
  <mergeCells count="10">
    <mergeCell ref="A1:Q1"/>
    <mergeCell ref="B18:N18"/>
    <mergeCell ref="O18:P18"/>
    <mergeCell ref="B20:N20"/>
    <mergeCell ref="O20:P20"/>
    <mergeCell ref="B16:N16"/>
    <mergeCell ref="O16:P16"/>
    <mergeCell ref="B14:N14"/>
    <mergeCell ref="O14:P14"/>
    <mergeCell ref="A2:Q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17BD8-EB8A-4B67-93A1-2E96C5148D68}">
  <dimension ref="A1:Q16"/>
  <sheetViews>
    <sheetView topLeftCell="J5" zoomScale="50" zoomScaleNormal="50" workbookViewId="0">
      <selection activeCell="O12" sqref="O12:P12"/>
    </sheetView>
  </sheetViews>
  <sheetFormatPr defaultRowHeight="15" x14ac:dyDescent="0.25"/>
  <cols>
    <col min="1" max="1" width="15.57031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375</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5" customHeight="1" x14ac:dyDescent="0.2">
      <c r="A4" s="82" t="s">
        <v>46</v>
      </c>
      <c r="B4" s="97">
        <v>1</v>
      </c>
      <c r="C4" s="83">
        <v>102</v>
      </c>
      <c r="D4" s="84" t="s">
        <v>376</v>
      </c>
      <c r="E4" s="84" t="s">
        <v>377</v>
      </c>
      <c r="F4" s="84" t="s">
        <v>378</v>
      </c>
      <c r="G4" s="98">
        <v>1</v>
      </c>
      <c r="H4" s="85" t="e" vm="44">
        <v>#VALUE!</v>
      </c>
      <c r="I4" s="84" t="s">
        <v>379</v>
      </c>
      <c r="J4" s="84" t="s">
        <v>380</v>
      </c>
      <c r="K4" s="101" t="s">
        <v>381</v>
      </c>
      <c r="L4" s="84" t="s">
        <v>382</v>
      </c>
      <c r="M4" s="84" t="s">
        <v>383</v>
      </c>
      <c r="N4" s="84" t="s">
        <v>384</v>
      </c>
      <c r="O4" s="87"/>
      <c r="P4" s="87">
        <f>SUM(O4*G4)</f>
        <v>0</v>
      </c>
      <c r="Q4" s="88"/>
    </row>
    <row r="5" spans="1:17" s="35" customFormat="1" ht="124.5" customHeight="1" x14ac:dyDescent="0.2">
      <c r="A5" s="69" t="s">
        <v>46</v>
      </c>
      <c r="B5" s="99">
        <v>1</v>
      </c>
      <c r="C5" s="42">
        <v>102</v>
      </c>
      <c r="D5" s="43" t="s">
        <v>376</v>
      </c>
      <c r="E5" s="99" t="s">
        <v>385</v>
      </c>
      <c r="F5" s="81" t="s">
        <v>378</v>
      </c>
      <c r="G5" s="99">
        <v>1</v>
      </c>
      <c r="H5" s="102" t="e" vm="45">
        <v>#VALUE!</v>
      </c>
      <c r="I5" s="99" t="s">
        <v>379</v>
      </c>
      <c r="J5" s="81" t="s">
        <v>380</v>
      </c>
      <c r="K5" s="81" t="s">
        <v>381</v>
      </c>
      <c r="L5" s="81" t="s">
        <v>386</v>
      </c>
      <c r="M5" s="81" t="s">
        <v>383</v>
      </c>
      <c r="N5" s="81" t="s">
        <v>384</v>
      </c>
      <c r="O5" s="62"/>
      <c r="P5" s="19">
        <f t="shared" ref="P5:P7" si="0">SUM(O5*G5)</f>
        <v>0</v>
      </c>
      <c r="Q5" s="64"/>
    </row>
    <row r="6" spans="1:17" s="35" customFormat="1" ht="124.15" customHeight="1" x14ac:dyDescent="0.2">
      <c r="A6" s="69" t="s">
        <v>46</v>
      </c>
      <c r="B6" s="99">
        <v>1</v>
      </c>
      <c r="C6" s="42">
        <v>102</v>
      </c>
      <c r="D6" s="43" t="s">
        <v>376</v>
      </c>
      <c r="E6" s="99" t="s">
        <v>387</v>
      </c>
      <c r="F6" s="81" t="s">
        <v>378</v>
      </c>
      <c r="G6" s="99">
        <v>1</v>
      </c>
      <c r="H6" s="102" t="e" vm="46">
        <v>#VALUE!</v>
      </c>
      <c r="I6" s="99" t="s">
        <v>379</v>
      </c>
      <c r="J6" s="81" t="s">
        <v>388</v>
      </c>
      <c r="K6" s="81" t="s">
        <v>381</v>
      </c>
      <c r="L6" s="81" t="s">
        <v>389</v>
      </c>
      <c r="M6" s="81" t="s">
        <v>383</v>
      </c>
      <c r="N6" s="81" t="s">
        <v>390</v>
      </c>
      <c r="O6" s="62"/>
      <c r="P6" s="19">
        <f t="shared" si="0"/>
        <v>0</v>
      </c>
      <c r="Q6" s="64"/>
    </row>
    <row r="7" spans="1:17" s="35" customFormat="1" ht="124.15" customHeight="1" x14ac:dyDescent="0.2">
      <c r="A7" s="69" t="s">
        <v>46</v>
      </c>
      <c r="B7" s="99">
        <v>1</v>
      </c>
      <c r="C7" s="42">
        <v>102</v>
      </c>
      <c r="D7" s="43" t="s">
        <v>133</v>
      </c>
      <c r="E7" s="99" t="s">
        <v>297</v>
      </c>
      <c r="F7" s="81" t="s">
        <v>378</v>
      </c>
      <c r="G7" s="99">
        <v>1</v>
      </c>
      <c r="H7" s="102" t="e" vm="46">
        <v>#VALUE!</v>
      </c>
      <c r="I7" s="99" t="s">
        <v>379</v>
      </c>
      <c r="J7" s="81" t="s">
        <v>388</v>
      </c>
      <c r="K7" s="81" t="s">
        <v>381</v>
      </c>
      <c r="L7" s="81" t="s">
        <v>391</v>
      </c>
      <c r="M7" s="81" t="s">
        <v>383</v>
      </c>
      <c r="N7" s="81" t="s">
        <v>392</v>
      </c>
      <c r="O7" s="62"/>
      <c r="P7" s="19">
        <f t="shared" si="0"/>
        <v>0</v>
      </c>
      <c r="Q7" s="64"/>
    </row>
    <row r="8" spans="1:17" s="35" customFormat="1" ht="124.15" customHeight="1" thickBot="1" x14ac:dyDescent="0.25">
      <c r="A8" s="71" t="s">
        <v>46</v>
      </c>
      <c r="B8" s="103">
        <v>1</v>
      </c>
      <c r="C8" s="72">
        <v>102</v>
      </c>
      <c r="D8" s="73" t="s">
        <v>133</v>
      </c>
      <c r="E8" s="73" t="s">
        <v>393</v>
      </c>
      <c r="F8" s="73" t="s">
        <v>378</v>
      </c>
      <c r="G8" s="100">
        <v>1</v>
      </c>
      <c r="H8" s="74" t="e" vm="44">
        <v>#VALUE!</v>
      </c>
      <c r="I8" s="103" t="s">
        <v>379</v>
      </c>
      <c r="J8" s="165" t="s">
        <v>388</v>
      </c>
      <c r="K8" s="165" t="s">
        <v>381</v>
      </c>
      <c r="L8" s="165" t="s">
        <v>394</v>
      </c>
      <c r="M8" s="165" t="s">
        <v>383</v>
      </c>
      <c r="N8" s="165" t="s">
        <v>395</v>
      </c>
      <c r="O8" s="76"/>
      <c r="P8" s="76">
        <f>SUM(O8*G8)</f>
        <v>0</v>
      </c>
      <c r="Q8" s="77"/>
    </row>
    <row r="9" spans="1:17" ht="15.75" thickBot="1" x14ac:dyDescent="0.3"/>
    <row r="10" spans="1:17" s="47" customFormat="1" ht="21" thickBot="1" x14ac:dyDescent="0.3">
      <c r="B10" s="281" t="s">
        <v>75</v>
      </c>
      <c r="C10" s="282"/>
      <c r="D10" s="282"/>
      <c r="E10" s="282"/>
      <c r="F10" s="282"/>
      <c r="G10" s="282"/>
      <c r="H10" s="282"/>
      <c r="I10" s="282"/>
      <c r="J10" s="282"/>
      <c r="K10" s="282"/>
      <c r="L10" s="282"/>
      <c r="M10" s="282"/>
      <c r="N10" s="283"/>
      <c r="O10" s="273">
        <v>0</v>
      </c>
      <c r="P10" s="274"/>
      <c r="Q10" s="48"/>
    </row>
    <row r="11" spans="1:17" s="49" customFormat="1" ht="21" thickBot="1" x14ac:dyDescent="0.3">
      <c r="B11" s="57"/>
      <c r="C11" s="51"/>
      <c r="O11" s="52"/>
      <c r="P11" s="52"/>
    </row>
    <row r="12" spans="1:17" s="47" customFormat="1" ht="21" thickBot="1" x14ac:dyDescent="0.3">
      <c r="B12" s="275" t="s">
        <v>76</v>
      </c>
      <c r="C12" s="276"/>
      <c r="D12" s="276"/>
      <c r="E12" s="276"/>
      <c r="F12" s="276"/>
      <c r="G12" s="276"/>
      <c r="H12" s="276"/>
      <c r="I12" s="276"/>
      <c r="J12" s="276"/>
      <c r="K12" s="276"/>
      <c r="L12" s="276"/>
      <c r="M12" s="276"/>
      <c r="N12" s="277"/>
      <c r="O12" s="273">
        <f>SUM(P4:P8,O10)</f>
        <v>0</v>
      </c>
      <c r="P12" s="274"/>
      <c r="Q12" s="48"/>
    </row>
    <row r="13" spans="1:17" s="49" customFormat="1" ht="21" thickBot="1" x14ac:dyDescent="0.3">
      <c r="B13" s="57"/>
      <c r="C13" s="51"/>
      <c r="O13" s="52"/>
      <c r="P13" s="52"/>
    </row>
    <row r="14" spans="1:17" s="49" customFormat="1" ht="21" thickBot="1" x14ac:dyDescent="0.3">
      <c r="B14" s="278" t="s">
        <v>77</v>
      </c>
      <c r="C14" s="279"/>
      <c r="D14" s="279"/>
      <c r="E14" s="279"/>
      <c r="F14" s="279"/>
      <c r="G14" s="279"/>
      <c r="H14" s="279"/>
      <c r="I14" s="279"/>
      <c r="J14" s="279"/>
      <c r="K14" s="279"/>
      <c r="L14" s="279"/>
      <c r="M14" s="279"/>
      <c r="N14" s="280"/>
      <c r="O14" s="273"/>
      <c r="P14" s="274"/>
      <c r="Q14" s="256"/>
    </row>
    <row r="15" spans="1:17" s="49" customFormat="1" ht="21" thickBot="1" x14ac:dyDescent="0.3">
      <c r="B15" s="57"/>
      <c r="C15" s="51"/>
      <c r="O15" s="52"/>
      <c r="P15" s="52"/>
    </row>
    <row r="16" spans="1:17" s="49" customFormat="1" ht="21" thickBot="1" x14ac:dyDescent="0.3">
      <c r="B16" s="270" t="s">
        <v>78</v>
      </c>
      <c r="C16" s="271"/>
      <c r="D16" s="271"/>
      <c r="E16" s="271"/>
      <c r="F16" s="271"/>
      <c r="G16" s="271"/>
      <c r="H16" s="271"/>
      <c r="I16" s="271"/>
      <c r="J16" s="271"/>
      <c r="K16" s="271"/>
      <c r="L16" s="271"/>
      <c r="M16" s="271"/>
      <c r="N16" s="272"/>
      <c r="O16" s="273">
        <f>SUM(O12-O14)</f>
        <v>0</v>
      </c>
      <c r="P16" s="274"/>
      <c r="Q16" s="256"/>
    </row>
  </sheetData>
  <mergeCells count="10">
    <mergeCell ref="A1:Q1"/>
    <mergeCell ref="B14:N14"/>
    <mergeCell ref="O14:P14"/>
    <mergeCell ref="B16:N16"/>
    <mergeCell ref="O16:P16"/>
    <mergeCell ref="B10:N10"/>
    <mergeCell ref="O10:P10"/>
    <mergeCell ref="B12:N12"/>
    <mergeCell ref="O12:P12"/>
    <mergeCell ref="A2:Q2"/>
  </mergeCells>
  <phoneticPr fontId="16" type="noConversion"/>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15"/>
  <sheetViews>
    <sheetView topLeftCell="L5" zoomScale="60" zoomScaleNormal="60" workbookViewId="0">
      <selection activeCell="O11" sqref="O11:P11"/>
    </sheetView>
  </sheetViews>
  <sheetFormatPr defaultRowHeight="15" x14ac:dyDescent="0.25"/>
  <cols>
    <col min="1" max="1" width="15.57031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396</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15" customHeight="1" x14ac:dyDescent="0.2">
      <c r="A4" s="82" t="s">
        <v>46</v>
      </c>
      <c r="B4" s="83">
        <v>1</v>
      </c>
      <c r="C4" s="83">
        <v>110</v>
      </c>
      <c r="D4" s="84" t="s">
        <v>207</v>
      </c>
      <c r="E4" s="84" t="s">
        <v>397</v>
      </c>
      <c r="F4" s="84" t="s">
        <v>378</v>
      </c>
      <c r="G4" s="98">
        <v>1</v>
      </c>
      <c r="H4" s="85" t="e" vm="47">
        <v>#VALUE!</v>
      </c>
      <c r="I4" s="84" t="s">
        <v>398</v>
      </c>
      <c r="J4" s="84" t="s">
        <v>399</v>
      </c>
      <c r="K4" s="84" t="s">
        <v>400</v>
      </c>
      <c r="L4" s="84" t="s">
        <v>401</v>
      </c>
      <c r="M4" s="84" t="s">
        <v>402</v>
      </c>
      <c r="N4" s="84" t="s">
        <v>403</v>
      </c>
      <c r="O4" s="87"/>
      <c r="P4" s="87">
        <f>SUM(O4*G4)</f>
        <v>0</v>
      </c>
      <c r="Q4" s="88"/>
    </row>
    <row r="5" spans="1:17" s="35" customFormat="1" ht="124.15" customHeight="1" x14ac:dyDescent="0.2">
      <c r="A5" s="69" t="s">
        <v>46</v>
      </c>
      <c r="B5" s="42">
        <v>1</v>
      </c>
      <c r="C5" s="42">
        <v>107</v>
      </c>
      <c r="D5" s="43" t="s">
        <v>298</v>
      </c>
      <c r="E5" s="43" t="s">
        <v>404</v>
      </c>
      <c r="F5" s="43" t="s">
        <v>378</v>
      </c>
      <c r="G5" s="44">
        <v>1</v>
      </c>
      <c r="H5" s="45" t="e" vm="47">
        <v>#VALUE!</v>
      </c>
      <c r="I5" s="43" t="s">
        <v>398</v>
      </c>
      <c r="J5" s="43" t="s">
        <v>399</v>
      </c>
      <c r="K5" s="43" t="s">
        <v>405</v>
      </c>
      <c r="L5" s="43" t="s">
        <v>401</v>
      </c>
      <c r="M5" s="43" t="s">
        <v>402</v>
      </c>
      <c r="N5" s="43" t="s">
        <v>406</v>
      </c>
      <c r="O5" s="19"/>
      <c r="P5" s="19">
        <f>SUM(O5*G5)</f>
        <v>0</v>
      </c>
      <c r="Q5" s="13"/>
    </row>
    <row r="6" spans="1:17" s="35" customFormat="1" ht="124.15" customHeight="1" x14ac:dyDescent="0.2">
      <c r="A6" s="69" t="s">
        <v>46</v>
      </c>
      <c r="B6" s="42">
        <v>1</v>
      </c>
      <c r="C6" s="42">
        <v>109</v>
      </c>
      <c r="D6" s="43" t="s">
        <v>89</v>
      </c>
      <c r="E6" s="43" t="s">
        <v>407</v>
      </c>
      <c r="F6" s="43" t="s">
        <v>201</v>
      </c>
      <c r="G6" s="44">
        <v>1</v>
      </c>
      <c r="H6" s="45" t="e" vm="48">
        <v>#VALUE!</v>
      </c>
      <c r="I6" s="43" t="s">
        <v>398</v>
      </c>
      <c r="J6" s="43" t="s">
        <v>408</v>
      </c>
      <c r="K6" s="43" t="s">
        <v>409</v>
      </c>
      <c r="L6" s="43" t="s">
        <v>410</v>
      </c>
      <c r="M6" s="46" t="s">
        <v>411</v>
      </c>
      <c r="N6" s="43" t="s">
        <v>412</v>
      </c>
      <c r="O6" s="19"/>
      <c r="P6" s="19">
        <f>SUM(O6*G6)</f>
        <v>0</v>
      </c>
      <c r="Q6" s="13"/>
    </row>
    <row r="7" spans="1:17" s="35" customFormat="1" ht="124.15" customHeight="1" thickBot="1" x14ac:dyDescent="0.25">
      <c r="A7" s="71" t="s">
        <v>46</v>
      </c>
      <c r="B7" s="72">
        <v>1</v>
      </c>
      <c r="C7" s="72">
        <v>110</v>
      </c>
      <c r="D7" s="73" t="s">
        <v>207</v>
      </c>
      <c r="E7" s="73" t="s">
        <v>413</v>
      </c>
      <c r="F7" s="73" t="s">
        <v>201</v>
      </c>
      <c r="G7" s="100">
        <v>1</v>
      </c>
      <c r="H7" s="74" t="e" vm="48">
        <v>#VALUE!</v>
      </c>
      <c r="I7" s="73" t="s">
        <v>398</v>
      </c>
      <c r="J7" s="73" t="s">
        <v>408</v>
      </c>
      <c r="K7" s="73" t="s">
        <v>409</v>
      </c>
      <c r="L7" s="73" t="s">
        <v>410</v>
      </c>
      <c r="M7" s="75" t="s">
        <v>411</v>
      </c>
      <c r="N7" s="73" t="s">
        <v>412</v>
      </c>
      <c r="O7" s="76"/>
      <c r="P7" s="76">
        <f>SUM(O7*G7)</f>
        <v>0</v>
      </c>
      <c r="Q7" s="77"/>
    </row>
    <row r="8" spans="1:17" ht="15.75" thickBot="1" x14ac:dyDescent="0.3"/>
    <row r="9" spans="1:17" s="47" customFormat="1" ht="21" thickBot="1" x14ac:dyDescent="0.3">
      <c r="B9" s="281" t="s">
        <v>75</v>
      </c>
      <c r="C9" s="282"/>
      <c r="D9" s="282"/>
      <c r="E9" s="282"/>
      <c r="F9" s="282"/>
      <c r="G9" s="282"/>
      <c r="H9" s="282"/>
      <c r="I9" s="282"/>
      <c r="J9" s="282"/>
      <c r="K9" s="282"/>
      <c r="L9" s="282"/>
      <c r="M9" s="282"/>
      <c r="N9" s="283"/>
      <c r="O9" s="273">
        <v>0</v>
      </c>
      <c r="P9" s="274"/>
      <c r="Q9" s="48"/>
    </row>
    <row r="10" spans="1:17" s="49" customFormat="1" ht="21" thickBot="1" x14ac:dyDescent="0.3">
      <c r="B10" s="57"/>
      <c r="C10" s="51"/>
      <c r="O10" s="52"/>
      <c r="P10" s="52"/>
    </row>
    <row r="11" spans="1:17" s="47" customFormat="1" ht="21" thickBot="1" x14ac:dyDescent="0.3">
      <c r="B11" s="275" t="s">
        <v>76</v>
      </c>
      <c r="C11" s="276"/>
      <c r="D11" s="276"/>
      <c r="E11" s="276"/>
      <c r="F11" s="276"/>
      <c r="G11" s="276"/>
      <c r="H11" s="276"/>
      <c r="I11" s="276"/>
      <c r="J11" s="276"/>
      <c r="K11" s="276"/>
      <c r="L11" s="276"/>
      <c r="M11" s="276"/>
      <c r="N11" s="277"/>
      <c r="O11" s="273">
        <f>SUM(P4:P7,O9)</f>
        <v>0</v>
      </c>
      <c r="P11" s="274"/>
      <c r="Q11" s="48"/>
    </row>
    <row r="12" spans="1:17" s="49" customFormat="1" ht="21" thickBot="1" x14ac:dyDescent="0.3">
      <c r="B12" s="57"/>
      <c r="C12" s="51"/>
      <c r="O12" s="52"/>
      <c r="P12" s="52"/>
    </row>
    <row r="13" spans="1:17" s="49" customFormat="1" ht="21" thickBot="1" x14ac:dyDescent="0.3">
      <c r="B13" s="278" t="s">
        <v>77</v>
      </c>
      <c r="C13" s="279"/>
      <c r="D13" s="279"/>
      <c r="E13" s="279"/>
      <c r="F13" s="279"/>
      <c r="G13" s="279"/>
      <c r="H13" s="279"/>
      <c r="I13" s="279"/>
      <c r="J13" s="279"/>
      <c r="K13" s="279"/>
      <c r="L13" s="279"/>
      <c r="M13" s="279"/>
      <c r="N13" s="280"/>
      <c r="O13" s="273"/>
      <c r="P13" s="274"/>
      <c r="Q13" s="256"/>
    </row>
    <row r="14" spans="1:17" s="49" customFormat="1" ht="21" thickBot="1" x14ac:dyDescent="0.3">
      <c r="B14" s="57"/>
      <c r="C14" s="51"/>
      <c r="O14" s="52"/>
      <c r="P14" s="52"/>
    </row>
    <row r="15" spans="1:17" s="49" customFormat="1" ht="21" thickBot="1" x14ac:dyDescent="0.3">
      <c r="B15" s="270" t="s">
        <v>78</v>
      </c>
      <c r="C15" s="271"/>
      <c r="D15" s="271"/>
      <c r="E15" s="271"/>
      <c r="F15" s="271"/>
      <c r="G15" s="271"/>
      <c r="H15" s="271"/>
      <c r="I15" s="271"/>
      <c r="J15" s="271"/>
      <c r="K15" s="271"/>
      <c r="L15" s="271"/>
      <c r="M15" s="271"/>
      <c r="N15" s="272"/>
      <c r="O15" s="273">
        <f>SUM(O11-O13)</f>
        <v>0</v>
      </c>
      <c r="P15" s="274"/>
      <c r="Q15" s="256"/>
    </row>
  </sheetData>
  <mergeCells count="10">
    <mergeCell ref="A1:Q1"/>
    <mergeCell ref="B13:N13"/>
    <mergeCell ref="O13:P13"/>
    <mergeCell ref="B15:N15"/>
    <mergeCell ref="O15:P15"/>
    <mergeCell ref="B9:N9"/>
    <mergeCell ref="O9:P9"/>
    <mergeCell ref="B11:N11"/>
    <mergeCell ref="O11:P11"/>
    <mergeCell ref="A2:Q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Q18"/>
  <sheetViews>
    <sheetView topLeftCell="F6" zoomScale="70" zoomScaleNormal="70" workbookViewId="0">
      <selection activeCell="O14" sqref="O14:P14"/>
    </sheetView>
  </sheetViews>
  <sheetFormatPr defaultRowHeight="15" x14ac:dyDescent="0.25"/>
  <cols>
    <col min="1" max="1" width="15.140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414</v>
      </c>
      <c r="B2" s="268"/>
      <c r="C2" s="268"/>
      <c r="D2" s="268"/>
      <c r="E2" s="268"/>
      <c r="F2" s="268"/>
      <c r="G2" s="268"/>
      <c r="H2" s="268"/>
      <c r="I2" s="268"/>
      <c r="J2" s="268"/>
      <c r="K2" s="268"/>
      <c r="L2" s="268"/>
      <c r="M2" s="268"/>
      <c r="N2" s="268"/>
      <c r="O2" s="268"/>
      <c r="P2" s="268"/>
      <c r="Q2" s="269"/>
    </row>
    <row r="3" spans="1:17" s="18"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15" customHeight="1" thickBot="1" x14ac:dyDescent="0.25">
      <c r="A4" s="82" t="s">
        <v>46</v>
      </c>
      <c r="B4" s="83">
        <v>1</v>
      </c>
      <c r="C4" s="166">
        <v>122</v>
      </c>
      <c r="D4" s="84" t="s">
        <v>227</v>
      </c>
      <c r="E4" s="84" t="s">
        <v>415</v>
      </c>
      <c r="F4" s="84" t="s">
        <v>100</v>
      </c>
      <c r="G4" s="98">
        <v>1</v>
      </c>
      <c r="H4" s="85" t="e" vm="49">
        <v>#VALUE!</v>
      </c>
      <c r="I4" s="84" t="s">
        <v>416</v>
      </c>
      <c r="J4" s="84" t="s">
        <v>417</v>
      </c>
      <c r="K4" s="84" t="s">
        <v>418</v>
      </c>
      <c r="L4" s="84" t="s">
        <v>419</v>
      </c>
      <c r="M4" s="84" t="s">
        <v>420</v>
      </c>
      <c r="N4" s="84" t="s">
        <v>421</v>
      </c>
      <c r="O4" s="87"/>
      <c r="P4" s="87">
        <f t="shared" ref="P4:P9" si="0">SUM(O4*G4)</f>
        <v>0</v>
      </c>
      <c r="Q4" s="88"/>
    </row>
    <row r="5" spans="1:17" s="35" customFormat="1" ht="124.15" customHeight="1" x14ac:dyDescent="0.2">
      <c r="A5" s="69" t="s">
        <v>46</v>
      </c>
      <c r="B5" s="42">
        <v>1</v>
      </c>
      <c r="C5" s="89">
        <v>122</v>
      </c>
      <c r="D5" s="43" t="s">
        <v>227</v>
      </c>
      <c r="E5" s="43" t="s">
        <v>422</v>
      </c>
      <c r="F5" s="43" t="s">
        <v>423</v>
      </c>
      <c r="G5" s="44">
        <v>1</v>
      </c>
      <c r="H5" s="45" t="e" vm="50">
        <v>#VALUE!</v>
      </c>
      <c r="I5" s="43" t="s">
        <v>416</v>
      </c>
      <c r="J5" s="43" t="s">
        <v>417</v>
      </c>
      <c r="K5" s="43" t="s">
        <v>424</v>
      </c>
      <c r="L5" s="43" t="s">
        <v>425</v>
      </c>
      <c r="M5" s="84" t="s">
        <v>420</v>
      </c>
      <c r="N5" s="43" t="s">
        <v>426</v>
      </c>
      <c r="O5" s="19"/>
      <c r="P5" s="19">
        <f t="shared" si="0"/>
        <v>0</v>
      </c>
      <c r="Q5" s="13"/>
    </row>
    <row r="6" spans="1:17" s="35" customFormat="1" ht="113.1" customHeight="1" x14ac:dyDescent="0.2">
      <c r="A6" s="69" t="s">
        <v>46</v>
      </c>
      <c r="B6" s="42">
        <v>1</v>
      </c>
      <c r="C6" s="89">
        <v>122</v>
      </c>
      <c r="D6" s="43" t="s">
        <v>227</v>
      </c>
      <c r="E6" s="43" t="s">
        <v>427</v>
      </c>
      <c r="F6" s="43" t="s">
        <v>428</v>
      </c>
      <c r="G6" s="44">
        <v>1</v>
      </c>
      <c r="H6" s="45" t="e" vm="51">
        <v>#VALUE!</v>
      </c>
      <c r="I6" s="43" t="s">
        <v>416</v>
      </c>
      <c r="J6" s="43" t="s">
        <v>429</v>
      </c>
      <c r="K6" s="43" t="s">
        <v>430</v>
      </c>
      <c r="L6" s="43" t="s">
        <v>431</v>
      </c>
      <c r="M6" s="43" t="s">
        <v>432</v>
      </c>
      <c r="N6" s="43" t="s">
        <v>433</v>
      </c>
      <c r="O6" s="19"/>
      <c r="P6" s="19">
        <f t="shared" si="0"/>
        <v>0</v>
      </c>
      <c r="Q6" s="13"/>
    </row>
    <row r="7" spans="1:17" s="35" customFormat="1" ht="124.15" customHeight="1" x14ac:dyDescent="0.2">
      <c r="A7" s="69" t="s">
        <v>46</v>
      </c>
      <c r="B7" s="42">
        <v>1</v>
      </c>
      <c r="C7" s="89">
        <v>121</v>
      </c>
      <c r="D7" s="43" t="s">
        <v>255</v>
      </c>
      <c r="E7" s="43" t="s">
        <v>427</v>
      </c>
      <c r="F7" s="43" t="s">
        <v>428</v>
      </c>
      <c r="G7" s="44">
        <v>1</v>
      </c>
      <c r="H7" s="45" t="e" vm="51">
        <v>#VALUE!</v>
      </c>
      <c r="I7" s="43" t="s">
        <v>416</v>
      </c>
      <c r="J7" s="43" t="s">
        <v>429</v>
      </c>
      <c r="K7" s="43" t="s">
        <v>430</v>
      </c>
      <c r="L7" s="43" t="s">
        <v>431</v>
      </c>
      <c r="M7" s="43" t="s">
        <v>432</v>
      </c>
      <c r="N7" s="43" t="s">
        <v>433</v>
      </c>
      <c r="O7" s="19"/>
      <c r="P7" s="19">
        <f t="shared" si="0"/>
        <v>0</v>
      </c>
      <c r="Q7" s="13"/>
    </row>
    <row r="8" spans="1:17" s="35" customFormat="1" ht="124.15" customHeight="1" x14ac:dyDescent="0.2">
      <c r="A8" s="69" t="s">
        <v>46</v>
      </c>
      <c r="B8" s="42">
        <v>1</v>
      </c>
      <c r="C8" s="89">
        <v>114</v>
      </c>
      <c r="D8" s="43" t="s">
        <v>105</v>
      </c>
      <c r="E8" s="43" t="s">
        <v>427</v>
      </c>
      <c r="F8" s="43" t="s">
        <v>428</v>
      </c>
      <c r="G8" s="44">
        <v>1</v>
      </c>
      <c r="H8" s="45" t="e" vm="51">
        <v>#VALUE!</v>
      </c>
      <c r="I8" s="43" t="s">
        <v>416</v>
      </c>
      <c r="J8" s="43" t="s">
        <v>429</v>
      </c>
      <c r="K8" s="43" t="s">
        <v>430</v>
      </c>
      <c r="L8" s="43" t="s">
        <v>431</v>
      </c>
      <c r="M8" s="43" t="s">
        <v>432</v>
      </c>
      <c r="N8" s="43" t="s">
        <v>433</v>
      </c>
      <c r="O8" s="19"/>
      <c r="P8" s="19">
        <f t="shared" si="0"/>
        <v>0</v>
      </c>
      <c r="Q8" s="13"/>
    </row>
    <row r="9" spans="1:17" s="35" customFormat="1" ht="124.15" customHeight="1" x14ac:dyDescent="0.2">
      <c r="A9" s="69" t="s">
        <v>46</v>
      </c>
      <c r="B9" s="42">
        <v>1</v>
      </c>
      <c r="C9" s="89">
        <v>103</v>
      </c>
      <c r="D9" s="43" t="s">
        <v>56</v>
      </c>
      <c r="E9" s="43" t="s">
        <v>434</v>
      </c>
      <c r="F9" s="43" t="s">
        <v>428</v>
      </c>
      <c r="G9" s="44">
        <v>4</v>
      </c>
      <c r="H9" s="45" t="e" vm="52">
        <v>#VALUE!</v>
      </c>
      <c r="I9" s="43" t="s">
        <v>416</v>
      </c>
      <c r="J9" s="43" t="s">
        <v>435</v>
      </c>
      <c r="K9" s="43" t="s">
        <v>436</v>
      </c>
      <c r="L9" s="43" t="s">
        <v>437</v>
      </c>
      <c r="M9" s="43" t="s">
        <v>438</v>
      </c>
      <c r="N9" s="43" t="s">
        <v>439</v>
      </c>
      <c r="O9" s="19"/>
      <c r="P9" s="19">
        <f t="shared" si="0"/>
        <v>0</v>
      </c>
      <c r="Q9" s="13"/>
    </row>
    <row r="10" spans="1:17" s="35" customFormat="1" ht="124.15" customHeight="1" thickBot="1" x14ac:dyDescent="0.25">
      <c r="A10" s="71" t="s">
        <v>46</v>
      </c>
      <c r="B10" s="72">
        <v>1</v>
      </c>
      <c r="C10" s="175">
        <v>109</v>
      </c>
      <c r="D10" s="73" t="s">
        <v>63</v>
      </c>
      <c r="E10" s="73" t="s">
        <v>434</v>
      </c>
      <c r="F10" s="73" t="s">
        <v>428</v>
      </c>
      <c r="G10" s="100">
        <v>1</v>
      </c>
      <c r="H10" s="74" t="e" vm="52">
        <v>#VALUE!</v>
      </c>
      <c r="I10" s="73" t="s">
        <v>416</v>
      </c>
      <c r="J10" s="73" t="s">
        <v>435</v>
      </c>
      <c r="K10" s="73" t="s">
        <v>436</v>
      </c>
      <c r="L10" s="73" t="s">
        <v>437</v>
      </c>
      <c r="M10" s="73" t="s">
        <v>438</v>
      </c>
      <c r="N10" s="73" t="s">
        <v>439</v>
      </c>
      <c r="O10" s="76"/>
      <c r="P10" s="76">
        <f t="shared" ref="P10" si="1">SUM(O10*G10)</f>
        <v>0</v>
      </c>
      <c r="Q10" s="77"/>
    </row>
    <row r="11" spans="1:17" ht="15.75" thickBot="1" x14ac:dyDescent="0.3"/>
    <row r="12" spans="1:17" s="47" customFormat="1" ht="21" thickBot="1" x14ac:dyDescent="0.3">
      <c r="B12" s="281" t="s">
        <v>75</v>
      </c>
      <c r="C12" s="282"/>
      <c r="D12" s="282"/>
      <c r="E12" s="282"/>
      <c r="F12" s="282"/>
      <c r="G12" s="282"/>
      <c r="H12" s="282"/>
      <c r="I12" s="282"/>
      <c r="J12" s="282"/>
      <c r="K12" s="282"/>
      <c r="L12" s="282"/>
      <c r="M12" s="282"/>
      <c r="N12" s="283"/>
      <c r="O12" s="273">
        <v>0</v>
      </c>
      <c r="P12" s="274"/>
      <c r="Q12" s="48"/>
    </row>
    <row r="13" spans="1:17" s="49" customFormat="1" ht="21" thickBot="1" x14ac:dyDescent="0.3">
      <c r="B13" s="57"/>
      <c r="C13" s="51"/>
      <c r="O13" s="52"/>
      <c r="P13" s="52"/>
    </row>
    <row r="14" spans="1:17" s="47" customFormat="1" ht="21" thickBot="1" x14ac:dyDescent="0.3">
      <c r="B14" s="275" t="s">
        <v>76</v>
      </c>
      <c r="C14" s="276"/>
      <c r="D14" s="276"/>
      <c r="E14" s="276"/>
      <c r="F14" s="276"/>
      <c r="G14" s="276"/>
      <c r="H14" s="276"/>
      <c r="I14" s="276"/>
      <c r="J14" s="276"/>
      <c r="K14" s="276"/>
      <c r="L14" s="276"/>
      <c r="M14" s="276"/>
      <c r="N14" s="277"/>
      <c r="O14" s="273">
        <f>SUM(P4:P10,O12)</f>
        <v>0</v>
      </c>
      <c r="P14" s="274"/>
      <c r="Q14" s="48"/>
    </row>
    <row r="15" spans="1:17" s="49" customFormat="1" ht="21" thickBot="1" x14ac:dyDescent="0.3">
      <c r="B15" s="57"/>
      <c r="C15" s="51"/>
      <c r="O15" s="52"/>
      <c r="P15" s="52"/>
    </row>
    <row r="16" spans="1:17" s="49" customFormat="1" ht="21" thickBot="1" x14ac:dyDescent="0.3">
      <c r="B16" s="278" t="s">
        <v>77</v>
      </c>
      <c r="C16" s="279"/>
      <c r="D16" s="279"/>
      <c r="E16" s="279"/>
      <c r="F16" s="279"/>
      <c r="G16" s="279"/>
      <c r="H16" s="279"/>
      <c r="I16" s="279"/>
      <c r="J16" s="279"/>
      <c r="K16" s="279"/>
      <c r="L16" s="279"/>
      <c r="M16" s="279"/>
      <c r="N16" s="280"/>
      <c r="O16" s="273"/>
      <c r="P16" s="274"/>
      <c r="Q16" s="256"/>
    </row>
    <row r="17" spans="2:17" s="49" customFormat="1" ht="21" thickBot="1" x14ac:dyDescent="0.3">
      <c r="B17" s="57"/>
      <c r="C17" s="51"/>
      <c r="O17" s="52"/>
      <c r="P17" s="52"/>
    </row>
    <row r="18" spans="2:17" s="49" customFormat="1" ht="21" thickBot="1" x14ac:dyDescent="0.3">
      <c r="B18" s="270" t="s">
        <v>78</v>
      </c>
      <c r="C18" s="271"/>
      <c r="D18" s="271"/>
      <c r="E18" s="271"/>
      <c r="F18" s="271"/>
      <c r="G18" s="271"/>
      <c r="H18" s="271"/>
      <c r="I18" s="271"/>
      <c r="J18" s="271"/>
      <c r="K18" s="271"/>
      <c r="L18" s="271"/>
      <c r="M18" s="271"/>
      <c r="N18" s="272"/>
      <c r="O18" s="273">
        <f>SUM(O14-O16)</f>
        <v>0</v>
      </c>
      <c r="P18" s="274"/>
      <c r="Q18" s="256"/>
    </row>
  </sheetData>
  <mergeCells count="10">
    <mergeCell ref="A1:Q1"/>
    <mergeCell ref="B16:N16"/>
    <mergeCell ref="O16:P16"/>
    <mergeCell ref="B18:N18"/>
    <mergeCell ref="O18:P18"/>
    <mergeCell ref="B12:N12"/>
    <mergeCell ref="O12:P12"/>
    <mergeCell ref="B14:N14"/>
    <mergeCell ref="O14:P14"/>
    <mergeCell ref="A2:Q2"/>
  </mergeCells>
  <pageMargins left="0.7" right="0.7" top="0.75" bottom="0.75" header="0.3" footer="0.3"/>
  <pageSetup paperSize="30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47C7-0A30-4519-BC2F-FAD12C645BA0}">
  <dimension ref="A1:Q25"/>
  <sheetViews>
    <sheetView showGridLines="0" topLeftCell="J14" zoomScale="50" zoomScaleNormal="50" workbookViewId="0">
      <selection activeCell="O21" sqref="O21:P21"/>
    </sheetView>
  </sheetViews>
  <sheetFormatPr defaultRowHeight="15" x14ac:dyDescent="0.25"/>
  <cols>
    <col min="1" max="1" width="15.28515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440</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00.9" customHeight="1" x14ac:dyDescent="0.2">
      <c r="A4" s="82" t="s">
        <v>46</v>
      </c>
      <c r="B4" s="83">
        <v>1</v>
      </c>
      <c r="C4" s="83">
        <v>110</v>
      </c>
      <c r="D4" s="84" t="s">
        <v>165</v>
      </c>
      <c r="E4" s="84" t="s">
        <v>441</v>
      </c>
      <c r="F4" s="84" t="s">
        <v>442</v>
      </c>
      <c r="G4" s="98">
        <v>1</v>
      </c>
      <c r="H4" s="85" t="e" vm="53">
        <v>#VALUE!</v>
      </c>
      <c r="I4" s="84" t="s">
        <v>443</v>
      </c>
      <c r="J4" s="84" t="s">
        <v>444</v>
      </c>
      <c r="K4" s="84" t="s">
        <v>445</v>
      </c>
      <c r="L4" s="84" t="s">
        <v>446</v>
      </c>
      <c r="M4" s="86" t="s">
        <v>447</v>
      </c>
      <c r="N4" s="84" t="s">
        <v>448</v>
      </c>
      <c r="O4" s="87"/>
      <c r="P4" s="87">
        <f t="shared" ref="P4:P16" si="0">SUM(O4*G4)</f>
        <v>0</v>
      </c>
      <c r="Q4" s="88"/>
    </row>
    <row r="5" spans="1:17" s="35" customFormat="1" ht="124.15" customHeight="1" x14ac:dyDescent="0.2">
      <c r="A5" s="69" t="s">
        <v>46</v>
      </c>
      <c r="B5" s="42">
        <v>1</v>
      </c>
      <c r="C5" s="42">
        <v>109</v>
      </c>
      <c r="D5" s="43" t="s">
        <v>217</v>
      </c>
      <c r="E5" s="43" t="s">
        <v>441</v>
      </c>
      <c r="F5" s="43" t="s">
        <v>442</v>
      </c>
      <c r="G5" s="44">
        <v>1</v>
      </c>
      <c r="H5" s="45" t="e" vm="53">
        <v>#VALUE!</v>
      </c>
      <c r="I5" s="43" t="s">
        <v>443</v>
      </c>
      <c r="J5" s="43" t="s">
        <v>444</v>
      </c>
      <c r="K5" s="43" t="s">
        <v>445</v>
      </c>
      <c r="L5" s="43" t="s">
        <v>446</v>
      </c>
      <c r="M5" s="46" t="s">
        <v>447</v>
      </c>
      <c r="N5" s="43" t="s">
        <v>448</v>
      </c>
      <c r="O5" s="19"/>
      <c r="P5" s="19">
        <f t="shared" si="0"/>
        <v>0</v>
      </c>
      <c r="Q5" s="13"/>
    </row>
    <row r="6" spans="1:17" s="35" customFormat="1" ht="124.15" customHeight="1" x14ac:dyDescent="0.2">
      <c r="A6" s="69" t="s">
        <v>46</v>
      </c>
      <c r="B6" s="42">
        <v>1</v>
      </c>
      <c r="C6" s="42">
        <v>112</v>
      </c>
      <c r="D6" s="43" t="s">
        <v>133</v>
      </c>
      <c r="E6" s="43" t="s">
        <v>441</v>
      </c>
      <c r="F6" s="43" t="s">
        <v>442</v>
      </c>
      <c r="G6" s="44">
        <v>1</v>
      </c>
      <c r="H6" s="45" t="e" vm="53">
        <v>#VALUE!</v>
      </c>
      <c r="I6" s="43" t="s">
        <v>443</v>
      </c>
      <c r="J6" s="43" t="s">
        <v>444</v>
      </c>
      <c r="K6" s="43" t="s">
        <v>445</v>
      </c>
      <c r="L6" s="43" t="s">
        <v>446</v>
      </c>
      <c r="M6" s="46" t="s">
        <v>447</v>
      </c>
      <c r="N6" s="43" t="s">
        <v>448</v>
      </c>
      <c r="O6" s="19"/>
      <c r="P6" s="19">
        <f t="shared" si="0"/>
        <v>0</v>
      </c>
      <c r="Q6" s="13"/>
    </row>
    <row r="7" spans="1:17" s="35" customFormat="1" ht="129.75" customHeight="1" x14ac:dyDescent="0.2">
      <c r="A7" s="69" t="s">
        <v>46</v>
      </c>
      <c r="B7" s="42">
        <v>1</v>
      </c>
      <c r="C7" s="42">
        <v>103</v>
      </c>
      <c r="D7" s="43" t="s">
        <v>56</v>
      </c>
      <c r="E7" s="43" t="s">
        <v>441</v>
      </c>
      <c r="F7" s="43" t="s">
        <v>442</v>
      </c>
      <c r="G7" s="44">
        <v>2</v>
      </c>
      <c r="H7" s="45" t="e" vm="53">
        <v>#VALUE!</v>
      </c>
      <c r="I7" s="43" t="s">
        <v>443</v>
      </c>
      <c r="J7" s="43" t="s">
        <v>444</v>
      </c>
      <c r="K7" s="43" t="s">
        <v>445</v>
      </c>
      <c r="L7" s="43" t="s">
        <v>446</v>
      </c>
      <c r="M7" s="46" t="s">
        <v>447</v>
      </c>
      <c r="N7" s="43" t="s">
        <v>448</v>
      </c>
      <c r="O7" s="19"/>
      <c r="P7" s="19">
        <f t="shared" si="0"/>
        <v>0</v>
      </c>
      <c r="Q7" s="13"/>
    </row>
    <row r="8" spans="1:17" s="35" customFormat="1" ht="124.15" customHeight="1" x14ac:dyDescent="0.2">
      <c r="A8" s="69" t="s">
        <v>46</v>
      </c>
      <c r="B8" s="42">
        <v>1</v>
      </c>
      <c r="C8" s="89">
        <v>102</v>
      </c>
      <c r="D8" s="43" t="s">
        <v>376</v>
      </c>
      <c r="E8" s="43" t="s">
        <v>441</v>
      </c>
      <c r="F8" s="43" t="s">
        <v>442</v>
      </c>
      <c r="G8" s="44">
        <v>1</v>
      </c>
      <c r="H8" s="45" t="e" vm="53">
        <v>#VALUE!</v>
      </c>
      <c r="I8" s="43" t="s">
        <v>443</v>
      </c>
      <c r="J8" s="43" t="s">
        <v>444</v>
      </c>
      <c r="K8" s="43" t="s">
        <v>445</v>
      </c>
      <c r="L8" s="43" t="s">
        <v>446</v>
      </c>
      <c r="M8" s="46" t="s">
        <v>447</v>
      </c>
      <c r="N8" s="43" t="s">
        <v>448</v>
      </c>
      <c r="O8" s="19"/>
      <c r="P8" s="19">
        <f t="shared" si="0"/>
        <v>0</v>
      </c>
      <c r="Q8" s="13"/>
    </row>
    <row r="9" spans="1:17" s="35" customFormat="1" ht="124.15" customHeight="1" x14ac:dyDescent="0.2">
      <c r="A9" s="69" t="s">
        <v>46</v>
      </c>
      <c r="B9" s="42">
        <v>1</v>
      </c>
      <c r="C9" s="42">
        <v>130</v>
      </c>
      <c r="D9" s="43" t="s">
        <v>130</v>
      </c>
      <c r="E9" s="43" t="s">
        <v>441</v>
      </c>
      <c r="F9" s="43" t="s">
        <v>442</v>
      </c>
      <c r="G9" s="44">
        <v>1</v>
      </c>
      <c r="H9" s="45" t="e" vm="53">
        <v>#VALUE!</v>
      </c>
      <c r="I9" s="43" t="s">
        <v>443</v>
      </c>
      <c r="J9" s="43" t="s">
        <v>444</v>
      </c>
      <c r="K9" s="43" t="s">
        <v>445</v>
      </c>
      <c r="L9" s="43" t="s">
        <v>446</v>
      </c>
      <c r="M9" s="46" t="s">
        <v>447</v>
      </c>
      <c r="N9" s="43" t="s">
        <v>448</v>
      </c>
      <c r="O9" s="19"/>
      <c r="P9" s="19">
        <f t="shared" si="0"/>
        <v>0</v>
      </c>
      <c r="Q9" s="13"/>
    </row>
    <row r="10" spans="1:17" s="35" customFormat="1" ht="124.15" customHeight="1" x14ac:dyDescent="0.2">
      <c r="A10" s="69" t="s">
        <v>46</v>
      </c>
      <c r="B10" s="42">
        <v>1</v>
      </c>
      <c r="C10" s="89">
        <v>131</v>
      </c>
      <c r="D10" s="43" t="s">
        <v>130</v>
      </c>
      <c r="E10" s="43" t="s">
        <v>441</v>
      </c>
      <c r="F10" s="43" t="s">
        <v>442</v>
      </c>
      <c r="G10" s="44">
        <v>1</v>
      </c>
      <c r="H10" s="45" t="e" vm="53">
        <v>#VALUE!</v>
      </c>
      <c r="I10" s="43" t="s">
        <v>443</v>
      </c>
      <c r="J10" s="43" t="s">
        <v>444</v>
      </c>
      <c r="K10" s="43" t="s">
        <v>445</v>
      </c>
      <c r="L10" s="43" t="s">
        <v>446</v>
      </c>
      <c r="M10" s="46" t="s">
        <v>447</v>
      </c>
      <c r="N10" s="43" t="s">
        <v>448</v>
      </c>
      <c r="O10" s="19"/>
      <c r="P10" s="19">
        <f t="shared" si="0"/>
        <v>0</v>
      </c>
      <c r="Q10" s="13"/>
    </row>
    <row r="11" spans="1:17" s="35" customFormat="1" ht="124.15" customHeight="1" x14ac:dyDescent="0.2">
      <c r="A11" s="69" t="s">
        <v>46</v>
      </c>
      <c r="B11" s="42">
        <v>1</v>
      </c>
      <c r="C11" s="42">
        <v>110</v>
      </c>
      <c r="D11" s="43" t="s">
        <v>165</v>
      </c>
      <c r="E11" s="43" t="s">
        <v>441</v>
      </c>
      <c r="F11" s="43" t="s">
        <v>442</v>
      </c>
      <c r="G11" s="44">
        <v>1</v>
      </c>
      <c r="H11" s="45" t="e" vm="53">
        <v>#VALUE!</v>
      </c>
      <c r="I11" s="43" t="s">
        <v>443</v>
      </c>
      <c r="J11" s="43" t="s">
        <v>444</v>
      </c>
      <c r="K11" s="43" t="s">
        <v>449</v>
      </c>
      <c r="L11" s="43" t="s">
        <v>446</v>
      </c>
      <c r="M11" s="46" t="s">
        <v>447</v>
      </c>
      <c r="N11" s="43" t="s">
        <v>450</v>
      </c>
      <c r="O11" s="19"/>
      <c r="P11" s="19">
        <f t="shared" si="0"/>
        <v>0</v>
      </c>
      <c r="Q11" s="13"/>
    </row>
    <row r="12" spans="1:17" s="35" customFormat="1" ht="124.15" customHeight="1" x14ac:dyDescent="0.2">
      <c r="A12" s="69" t="s">
        <v>46</v>
      </c>
      <c r="B12" s="42">
        <v>1</v>
      </c>
      <c r="C12" s="42">
        <v>109</v>
      </c>
      <c r="D12" s="43" t="s">
        <v>217</v>
      </c>
      <c r="E12" s="43" t="s">
        <v>441</v>
      </c>
      <c r="F12" s="43" t="s">
        <v>442</v>
      </c>
      <c r="G12" s="44">
        <v>1</v>
      </c>
      <c r="H12" s="45" t="e" vm="53">
        <v>#VALUE!</v>
      </c>
      <c r="I12" s="43" t="s">
        <v>443</v>
      </c>
      <c r="J12" s="43" t="s">
        <v>444</v>
      </c>
      <c r="K12" s="43" t="s">
        <v>449</v>
      </c>
      <c r="L12" s="43" t="s">
        <v>446</v>
      </c>
      <c r="M12" s="46" t="s">
        <v>447</v>
      </c>
      <c r="N12" s="43" t="s">
        <v>450</v>
      </c>
      <c r="O12" s="19"/>
      <c r="P12" s="19">
        <f t="shared" si="0"/>
        <v>0</v>
      </c>
      <c r="Q12" s="13"/>
    </row>
    <row r="13" spans="1:17" s="35" customFormat="1" ht="124.15" customHeight="1" x14ac:dyDescent="0.2">
      <c r="A13" s="69" t="s">
        <v>46</v>
      </c>
      <c r="B13" s="42">
        <v>1</v>
      </c>
      <c r="C13" s="42">
        <v>112</v>
      </c>
      <c r="D13" s="43" t="s">
        <v>133</v>
      </c>
      <c r="E13" s="43" t="s">
        <v>441</v>
      </c>
      <c r="F13" s="43" t="s">
        <v>442</v>
      </c>
      <c r="G13" s="44">
        <v>1</v>
      </c>
      <c r="H13" s="45" t="e" vm="53">
        <v>#VALUE!</v>
      </c>
      <c r="I13" s="43" t="s">
        <v>443</v>
      </c>
      <c r="J13" s="43" t="s">
        <v>444</v>
      </c>
      <c r="K13" s="43" t="s">
        <v>449</v>
      </c>
      <c r="L13" s="43" t="s">
        <v>446</v>
      </c>
      <c r="M13" s="46" t="s">
        <v>447</v>
      </c>
      <c r="N13" s="43" t="s">
        <v>450</v>
      </c>
      <c r="O13" s="19"/>
      <c r="P13" s="19">
        <f t="shared" si="0"/>
        <v>0</v>
      </c>
      <c r="Q13" s="13"/>
    </row>
    <row r="14" spans="1:17" s="35" customFormat="1" ht="124.15" customHeight="1" x14ac:dyDescent="0.2">
      <c r="A14" s="69" t="s">
        <v>46</v>
      </c>
      <c r="B14" s="42">
        <v>1</v>
      </c>
      <c r="C14" s="42">
        <v>103</v>
      </c>
      <c r="D14" s="43" t="s">
        <v>56</v>
      </c>
      <c r="E14" s="43" t="s">
        <v>441</v>
      </c>
      <c r="F14" s="43" t="s">
        <v>442</v>
      </c>
      <c r="G14" s="44">
        <v>2</v>
      </c>
      <c r="H14" s="45" t="e" vm="53">
        <v>#VALUE!</v>
      </c>
      <c r="I14" s="43" t="s">
        <v>443</v>
      </c>
      <c r="J14" s="43" t="s">
        <v>444</v>
      </c>
      <c r="K14" s="43" t="s">
        <v>449</v>
      </c>
      <c r="L14" s="43" t="s">
        <v>446</v>
      </c>
      <c r="M14" s="46" t="s">
        <v>447</v>
      </c>
      <c r="N14" s="43" t="s">
        <v>450</v>
      </c>
      <c r="O14" s="19"/>
      <c r="P14" s="19">
        <f t="shared" si="0"/>
        <v>0</v>
      </c>
      <c r="Q14" s="13"/>
    </row>
    <row r="15" spans="1:17" s="35" customFormat="1" ht="124.15" customHeight="1" x14ac:dyDescent="0.2">
      <c r="A15" s="69" t="s">
        <v>46</v>
      </c>
      <c r="B15" s="42">
        <v>1</v>
      </c>
      <c r="C15" s="89">
        <v>102</v>
      </c>
      <c r="D15" s="43" t="s">
        <v>376</v>
      </c>
      <c r="E15" s="43" t="s">
        <v>441</v>
      </c>
      <c r="F15" s="43" t="s">
        <v>442</v>
      </c>
      <c r="G15" s="44">
        <v>1</v>
      </c>
      <c r="H15" s="45" t="e" vm="53">
        <v>#VALUE!</v>
      </c>
      <c r="I15" s="43" t="s">
        <v>443</v>
      </c>
      <c r="J15" s="43" t="s">
        <v>444</v>
      </c>
      <c r="K15" s="43" t="s">
        <v>449</v>
      </c>
      <c r="L15" s="43" t="s">
        <v>446</v>
      </c>
      <c r="M15" s="46" t="s">
        <v>447</v>
      </c>
      <c r="N15" s="43" t="s">
        <v>450</v>
      </c>
      <c r="O15" s="19"/>
      <c r="P15" s="19">
        <f t="shared" si="0"/>
        <v>0</v>
      </c>
      <c r="Q15" s="13"/>
    </row>
    <row r="16" spans="1:17" s="35" customFormat="1" ht="124.15" customHeight="1" x14ac:dyDescent="0.2">
      <c r="A16" s="69" t="s">
        <v>46</v>
      </c>
      <c r="B16" s="42">
        <v>1</v>
      </c>
      <c r="C16" s="42">
        <v>130</v>
      </c>
      <c r="D16" s="43" t="s">
        <v>130</v>
      </c>
      <c r="E16" s="43" t="s">
        <v>441</v>
      </c>
      <c r="F16" s="43" t="s">
        <v>442</v>
      </c>
      <c r="G16" s="44">
        <v>1</v>
      </c>
      <c r="H16" s="45" t="e" vm="53">
        <v>#VALUE!</v>
      </c>
      <c r="I16" s="43" t="s">
        <v>443</v>
      </c>
      <c r="J16" s="43" t="s">
        <v>444</v>
      </c>
      <c r="K16" s="43" t="s">
        <v>449</v>
      </c>
      <c r="L16" s="43" t="s">
        <v>446</v>
      </c>
      <c r="M16" s="46" t="s">
        <v>447</v>
      </c>
      <c r="N16" s="43" t="s">
        <v>450</v>
      </c>
      <c r="O16" s="19"/>
      <c r="P16" s="19">
        <f t="shared" si="0"/>
        <v>0</v>
      </c>
      <c r="Q16" s="13"/>
    </row>
    <row r="17" spans="1:17" s="35" customFormat="1" ht="124.15" customHeight="1" thickBot="1" x14ac:dyDescent="0.25">
      <c r="A17" s="71" t="s">
        <v>46</v>
      </c>
      <c r="B17" s="72">
        <v>1</v>
      </c>
      <c r="C17" s="175">
        <v>131</v>
      </c>
      <c r="D17" s="73" t="s">
        <v>130</v>
      </c>
      <c r="E17" s="73" t="s">
        <v>441</v>
      </c>
      <c r="F17" s="73" t="s">
        <v>442</v>
      </c>
      <c r="G17" s="100">
        <v>1</v>
      </c>
      <c r="H17" s="74" t="e" vm="53">
        <v>#VALUE!</v>
      </c>
      <c r="I17" s="73" t="s">
        <v>443</v>
      </c>
      <c r="J17" s="73" t="s">
        <v>444</v>
      </c>
      <c r="K17" s="73" t="s">
        <v>449</v>
      </c>
      <c r="L17" s="73" t="s">
        <v>446</v>
      </c>
      <c r="M17" s="75" t="s">
        <v>447</v>
      </c>
      <c r="N17" s="73" t="s">
        <v>450</v>
      </c>
      <c r="O17" s="76"/>
      <c r="P17" s="76">
        <f t="shared" ref="P17" si="1">SUM(O17*G17)</f>
        <v>0</v>
      </c>
      <c r="Q17" s="77"/>
    </row>
    <row r="18" spans="1:17" ht="15.75" thickBot="1" x14ac:dyDescent="0.3"/>
    <row r="19" spans="1:17" s="47" customFormat="1" ht="21" thickBot="1" x14ac:dyDescent="0.3">
      <c r="B19" s="281" t="s">
        <v>75</v>
      </c>
      <c r="C19" s="282"/>
      <c r="D19" s="282"/>
      <c r="E19" s="282"/>
      <c r="F19" s="282"/>
      <c r="G19" s="282"/>
      <c r="H19" s="282"/>
      <c r="I19" s="282"/>
      <c r="J19" s="282"/>
      <c r="K19" s="282"/>
      <c r="L19" s="282"/>
      <c r="M19" s="282"/>
      <c r="N19" s="283"/>
      <c r="O19" s="273"/>
      <c r="P19" s="274"/>
      <c r="Q19" s="48"/>
    </row>
    <row r="20" spans="1:17" s="49" customFormat="1" ht="21" thickBot="1" x14ac:dyDescent="0.3">
      <c r="B20" s="57"/>
      <c r="C20" s="51"/>
      <c r="O20" s="52"/>
      <c r="P20" s="52"/>
    </row>
    <row r="21" spans="1:17" s="47" customFormat="1" ht="21" thickBot="1" x14ac:dyDescent="0.3">
      <c r="B21" s="275" t="s">
        <v>76</v>
      </c>
      <c r="C21" s="276"/>
      <c r="D21" s="276"/>
      <c r="E21" s="276"/>
      <c r="F21" s="276"/>
      <c r="G21" s="276"/>
      <c r="H21" s="276"/>
      <c r="I21" s="276"/>
      <c r="J21" s="276"/>
      <c r="K21" s="276"/>
      <c r="L21" s="276"/>
      <c r="M21" s="276"/>
      <c r="N21" s="277"/>
      <c r="O21" s="273">
        <f>SUM(P4:P17,O19)</f>
        <v>0</v>
      </c>
      <c r="P21" s="274"/>
      <c r="Q21" s="48"/>
    </row>
    <row r="22" spans="1:17" s="49" customFormat="1" ht="21" thickBot="1" x14ac:dyDescent="0.3">
      <c r="B22" s="57"/>
      <c r="C22" s="51"/>
      <c r="O22" s="52"/>
      <c r="P22" s="52"/>
    </row>
    <row r="23" spans="1:17" s="49" customFormat="1" ht="21" thickBot="1" x14ac:dyDescent="0.3">
      <c r="B23" s="278" t="s">
        <v>77</v>
      </c>
      <c r="C23" s="279"/>
      <c r="D23" s="279"/>
      <c r="E23" s="279"/>
      <c r="F23" s="279"/>
      <c r="G23" s="279"/>
      <c r="H23" s="279"/>
      <c r="I23" s="279"/>
      <c r="J23" s="279"/>
      <c r="K23" s="279"/>
      <c r="L23" s="279"/>
      <c r="M23" s="279"/>
      <c r="N23" s="280"/>
      <c r="O23" s="273"/>
      <c r="P23" s="274"/>
      <c r="Q23" s="256"/>
    </row>
    <row r="24" spans="1:17" s="49" customFormat="1" ht="21" thickBot="1" x14ac:dyDescent="0.3">
      <c r="B24" s="57"/>
      <c r="C24" s="51"/>
      <c r="O24" s="52"/>
      <c r="P24" s="52"/>
    </row>
    <row r="25" spans="1:17" s="49" customFormat="1" ht="21" thickBot="1" x14ac:dyDescent="0.3">
      <c r="B25" s="270" t="s">
        <v>78</v>
      </c>
      <c r="C25" s="271"/>
      <c r="D25" s="271"/>
      <c r="E25" s="271"/>
      <c r="F25" s="271"/>
      <c r="G25" s="271"/>
      <c r="H25" s="271"/>
      <c r="I25" s="271"/>
      <c r="J25" s="271"/>
      <c r="K25" s="271"/>
      <c r="L25" s="271"/>
      <c r="M25" s="271"/>
      <c r="N25" s="272"/>
      <c r="O25" s="273">
        <f>SUM(O21-O23)</f>
        <v>0</v>
      </c>
      <c r="P25" s="274"/>
      <c r="Q25" s="256"/>
    </row>
  </sheetData>
  <mergeCells count="10">
    <mergeCell ref="A1:Q1"/>
    <mergeCell ref="A2:Q2"/>
    <mergeCell ref="B23:N23"/>
    <mergeCell ref="O23:P23"/>
    <mergeCell ref="B25:N25"/>
    <mergeCell ref="O25:P25"/>
    <mergeCell ref="B19:N19"/>
    <mergeCell ref="O19:P19"/>
    <mergeCell ref="B21:N21"/>
    <mergeCell ref="O21:P21"/>
  </mergeCells>
  <pageMargins left="0.7" right="0.7" top="0.75" bottom="0.75" header="0.3" footer="0.3"/>
  <pageSetup paperSize="30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42DF8-615C-43AB-82D1-5185A200F3D1}">
  <dimension ref="A1:Q27"/>
  <sheetViews>
    <sheetView topLeftCell="K15" zoomScale="60" zoomScaleNormal="60" workbookViewId="0">
      <selection activeCell="O23" sqref="O23:P23"/>
    </sheetView>
  </sheetViews>
  <sheetFormatPr defaultRowHeight="15" x14ac:dyDescent="0.25"/>
  <cols>
    <col min="1" max="1" width="15.28515625" style="31"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style="21"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86" t="s">
        <v>27</v>
      </c>
      <c r="B1" s="286"/>
      <c r="C1" s="286"/>
      <c r="D1" s="286"/>
      <c r="E1" s="286"/>
      <c r="F1" s="286"/>
      <c r="G1" s="286"/>
      <c r="H1" s="286"/>
      <c r="I1" s="286"/>
      <c r="J1" s="286"/>
      <c r="K1" s="286"/>
      <c r="L1" s="286"/>
      <c r="M1" s="286"/>
      <c r="N1" s="286"/>
      <c r="O1" s="286"/>
      <c r="P1" s="286"/>
      <c r="Q1" s="287"/>
    </row>
    <row r="2" spans="1:17" s="9" customFormat="1" ht="28.15" customHeight="1" thickBot="1" x14ac:dyDescent="0.3">
      <c r="A2" s="288" t="s">
        <v>451</v>
      </c>
      <c r="B2" s="288"/>
      <c r="C2" s="288"/>
      <c r="D2" s="288"/>
      <c r="E2" s="288"/>
      <c r="F2" s="288"/>
      <c r="G2" s="288"/>
      <c r="H2" s="288"/>
      <c r="I2" s="288"/>
      <c r="J2" s="288"/>
      <c r="K2" s="288"/>
      <c r="L2" s="288"/>
      <c r="M2" s="288"/>
      <c r="N2" s="288"/>
      <c r="O2" s="288"/>
      <c r="P2" s="288"/>
      <c r="Q2" s="289"/>
    </row>
    <row r="3" spans="1:17" s="17" customFormat="1" ht="36.75" thickBot="1" x14ac:dyDescent="0.3">
      <c r="A3" s="14" t="s">
        <v>29</v>
      </c>
      <c r="B3" s="230"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15" customHeight="1" x14ac:dyDescent="0.2">
      <c r="A4" s="82" t="s">
        <v>46</v>
      </c>
      <c r="B4" s="83">
        <v>1</v>
      </c>
      <c r="C4" s="83">
        <v>128</v>
      </c>
      <c r="D4" s="84" t="s">
        <v>129</v>
      </c>
      <c r="E4" s="97" t="s">
        <v>452</v>
      </c>
      <c r="F4" s="84" t="s">
        <v>176</v>
      </c>
      <c r="G4" s="98">
        <v>1</v>
      </c>
      <c r="H4" s="85" t="e" vm="54">
        <v>#VALUE!</v>
      </c>
      <c r="I4" s="84" t="s">
        <v>453</v>
      </c>
      <c r="J4" s="84" t="s">
        <v>454</v>
      </c>
      <c r="K4" s="84" t="s">
        <v>455</v>
      </c>
      <c r="L4" s="84" t="s">
        <v>322</v>
      </c>
      <c r="M4" s="84" t="s">
        <v>456</v>
      </c>
      <c r="N4" s="84" t="s">
        <v>324</v>
      </c>
      <c r="O4" s="87"/>
      <c r="P4" s="87">
        <f t="shared" ref="P4:P11" si="0">SUM(O4*G4)</f>
        <v>0</v>
      </c>
      <c r="Q4" s="88"/>
    </row>
    <row r="5" spans="1:17" s="35" customFormat="1" ht="124.15" customHeight="1" x14ac:dyDescent="0.2">
      <c r="A5" s="69" t="s">
        <v>46</v>
      </c>
      <c r="B5" s="42">
        <v>1</v>
      </c>
      <c r="C5" s="42">
        <v>122</v>
      </c>
      <c r="D5" s="43" t="s">
        <v>227</v>
      </c>
      <c r="E5" s="99" t="s">
        <v>452</v>
      </c>
      <c r="F5" s="43" t="s">
        <v>176</v>
      </c>
      <c r="G5" s="44">
        <v>2</v>
      </c>
      <c r="H5" s="45" t="e" vm="54">
        <v>#VALUE!</v>
      </c>
      <c r="I5" s="43" t="s">
        <v>453</v>
      </c>
      <c r="J5" s="43" t="s">
        <v>454</v>
      </c>
      <c r="K5" s="43" t="s">
        <v>455</v>
      </c>
      <c r="L5" s="43" t="s">
        <v>322</v>
      </c>
      <c r="M5" s="43" t="s">
        <v>457</v>
      </c>
      <c r="N5" s="43" t="s">
        <v>324</v>
      </c>
      <c r="O5" s="19"/>
      <c r="P5" s="19">
        <f t="shared" si="0"/>
        <v>0</v>
      </c>
      <c r="Q5" s="13"/>
    </row>
    <row r="6" spans="1:17" s="35" customFormat="1" ht="124.15" customHeight="1" x14ac:dyDescent="0.2">
      <c r="A6" s="69" t="s">
        <v>46</v>
      </c>
      <c r="B6" s="42">
        <v>1</v>
      </c>
      <c r="C6" s="42">
        <v>121</v>
      </c>
      <c r="D6" s="43" t="s">
        <v>255</v>
      </c>
      <c r="E6" s="99" t="s">
        <v>452</v>
      </c>
      <c r="F6" s="43" t="s">
        <v>176</v>
      </c>
      <c r="G6" s="44">
        <v>1</v>
      </c>
      <c r="H6" s="45" t="e" vm="54">
        <v>#VALUE!</v>
      </c>
      <c r="I6" s="43" t="s">
        <v>453</v>
      </c>
      <c r="J6" s="43" t="s">
        <v>454</v>
      </c>
      <c r="K6" s="43" t="s">
        <v>455</v>
      </c>
      <c r="L6" s="43" t="s">
        <v>322</v>
      </c>
      <c r="M6" s="43" t="s">
        <v>457</v>
      </c>
      <c r="N6" s="43" t="s">
        <v>324</v>
      </c>
      <c r="O6" s="19"/>
      <c r="P6" s="19">
        <f t="shared" si="0"/>
        <v>0</v>
      </c>
      <c r="Q6" s="13"/>
    </row>
    <row r="7" spans="1:17" s="35" customFormat="1" ht="124.15" customHeight="1" x14ac:dyDescent="0.2">
      <c r="A7" s="69" t="s">
        <v>46</v>
      </c>
      <c r="B7" s="42">
        <v>1</v>
      </c>
      <c r="C7" s="42">
        <v>128</v>
      </c>
      <c r="D7" s="43" t="s">
        <v>129</v>
      </c>
      <c r="E7" s="99" t="s">
        <v>458</v>
      </c>
      <c r="F7" s="43" t="s">
        <v>176</v>
      </c>
      <c r="G7" s="44">
        <v>1</v>
      </c>
      <c r="H7" s="45" t="e" vm="55">
        <v>#VALUE!</v>
      </c>
      <c r="I7" s="43" t="s">
        <v>453</v>
      </c>
      <c r="J7" s="43" t="s">
        <v>454</v>
      </c>
      <c r="K7" s="43" t="s">
        <v>459</v>
      </c>
      <c r="L7" s="43" t="s">
        <v>322</v>
      </c>
      <c r="M7" s="43" t="s">
        <v>456</v>
      </c>
      <c r="N7" s="43" t="s">
        <v>328</v>
      </c>
      <c r="O7" s="19"/>
      <c r="P7" s="19">
        <f t="shared" si="0"/>
        <v>0</v>
      </c>
      <c r="Q7" s="13"/>
    </row>
    <row r="8" spans="1:17" s="35" customFormat="1" ht="124.15" customHeight="1" x14ac:dyDescent="0.2">
      <c r="A8" s="69" t="s">
        <v>46</v>
      </c>
      <c r="B8" s="42">
        <v>1</v>
      </c>
      <c r="C8" s="42">
        <v>122</v>
      </c>
      <c r="D8" s="43" t="s">
        <v>227</v>
      </c>
      <c r="E8" s="99" t="s">
        <v>458</v>
      </c>
      <c r="F8" s="43" t="s">
        <v>176</v>
      </c>
      <c r="G8" s="44">
        <v>2</v>
      </c>
      <c r="H8" s="45" t="e" vm="55">
        <v>#VALUE!</v>
      </c>
      <c r="I8" s="43" t="s">
        <v>453</v>
      </c>
      <c r="J8" s="43" t="s">
        <v>454</v>
      </c>
      <c r="K8" s="43" t="s">
        <v>460</v>
      </c>
      <c r="L8" s="43" t="s">
        <v>322</v>
      </c>
      <c r="M8" s="43" t="s">
        <v>457</v>
      </c>
      <c r="N8" s="43" t="s">
        <v>328</v>
      </c>
      <c r="O8" s="19"/>
      <c r="P8" s="19">
        <f t="shared" si="0"/>
        <v>0</v>
      </c>
      <c r="Q8" s="13"/>
    </row>
    <row r="9" spans="1:17" s="35" customFormat="1" ht="124.15" customHeight="1" x14ac:dyDescent="0.2">
      <c r="A9" s="69" t="s">
        <v>46</v>
      </c>
      <c r="B9" s="42">
        <v>1</v>
      </c>
      <c r="C9" s="42">
        <v>121</v>
      </c>
      <c r="D9" s="43" t="s">
        <v>255</v>
      </c>
      <c r="E9" s="99" t="s">
        <v>458</v>
      </c>
      <c r="F9" s="43" t="s">
        <v>176</v>
      </c>
      <c r="G9" s="44">
        <v>1</v>
      </c>
      <c r="H9" s="45" t="e" vm="55">
        <v>#VALUE!</v>
      </c>
      <c r="I9" s="43" t="s">
        <v>453</v>
      </c>
      <c r="J9" s="43" t="s">
        <v>454</v>
      </c>
      <c r="K9" s="43" t="s">
        <v>461</v>
      </c>
      <c r="L9" s="43" t="s">
        <v>322</v>
      </c>
      <c r="M9" s="43" t="s">
        <v>457</v>
      </c>
      <c r="N9" s="43" t="s">
        <v>328</v>
      </c>
      <c r="O9" s="19"/>
      <c r="P9" s="19">
        <f t="shared" si="0"/>
        <v>0</v>
      </c>
      <c r="Q9" s="13"/>
    </row>
    <row r="10" spans="1:17" s="35" customFormat="1" ht="124.15" customHeight="1" x14ac:dyDescent="0.2">
      <c r="A10" s="69" t="s">
        <v>46</v>
      </c>
      <c r="B10" s="42">
        <v>1</v>
      </c>
      <c r="C10" s="42">
        <v>112</v>
      </c>
      <c r="D10" s="43" t="s">
        <v>133</v>
      </c>
      <c r="E10" s="43" t="s">
        <v>462</v>
      </c>
      <c r="F10" s="43" t="s">
        <v>176</v>
      </c>
      <c r="G10" s="44">
        <v>8</v>
      </c>
      <c r="H10" s="45" t="e" vm="56">
        <v>#VALUE!</v>
      </c>
      <c r="I10" s="43" t="s">
        <v>453</v>
      </c>
      <c r="J10" s="43" t="s">
        <v>463</v>
      </c>
      <c r="K10" s="43" t="s">
        <v>464</v>
      </c>
      <c r="L10" s="43" t="s">
        <v>465</v>
      </c>
      <c r="M10" s="43" t="s">
        <v>466</v>
      </c>
      <c r="N10" s="43" t="s">
        <v>467</v>
      </c>
      <c r="O10" s="19"/>
      <c r="P10" s="19">
        <f t="shared" si="0"/>
        <v>0</v>
      </c>
      <c r="Q10" s="13"/>
    </row>
    <row r="11" spans="1:17" s="35" customFormat="1" ht="123.75" customHeight="1" x14ac:dyDescent="0.2">
      <c r="A11" s="69" t="s">
        <v>46</v>
      </c>
      <c r="B11" s="42">
        <v>1</v>
      </c>
      <c r="C11" s="42">
        <v>112</v>
      </c>
      <c r="D11" s="43" t="s">
        <v>133</v>
      </c>
      <c r="E11" s="43" t="s">
        <v>468</v>
      </c>
      <c r="F11" s="43" t="s">
        <v>176</v>
      </c>
      <c r="G11" s="44">
        <v>8</v>
      </c>
      <c r="H11" s="45" t="e" vm="57">
        <v>#VALUE!</v>
      </c>
      <c r="I11" s="43" t="s">
        <v>453</v>
      </c>
      <c r="J11" s="43" t="s">
        <v>463</v>
      </c>
      <c r="K11" s="43" t="s">
        <v>469</v>
      </c>
      <c r="L11" s="43" t="s">
        <v>470</v>
      </c>
      <c r="M11" s="43" t="s">
        <v>466</v>
      </c>
      <c r="N11" s="43" t="s">
        <v>471</v>
      </c>
      <c r="O11" s="19"/>
      <c r="P11" s="19">
        <f t="shared" si="0"/>
        <v>0</v>
      </c>
      <c r="Q11" s="13"/>
    </row>
    <row r="12" spans="1:17" s="35" customFormat="1" ht="123.75" customHeight="1" x14ac:dyDescent="0.2">
      <c r="A12" s="69" t="s">
        <v>46</v>
      </c>
      <c r="B12" s="42">
        <v>1</v>
      </c>
      <c r="C12" s="42">
        <v>123</v>
      </c>
      <c r="D12" s="43" t="s">
        <v>80</v>
      </c>
      <c r="E12" s="43" t="s">
        <v>472</v>
      </c>
      <c r="F12" s="43" t="s">
        <v>176</v>
      </c>
      <c r="G12" s="44">
        <v>6</v>
      </c>
      <c r="H12" s="45" t="e" vm="58">
        <v>#VALUE!</v>
      </c>
      <c r="I12" s="43" t="s">
        <v>453</v>
      </c>
      <c r="J12" s="43" t="s">
        <v>473</v>
      </c>
      <c r="K12" s="43" t="s">
        <v>474</v>
      </c>
      <c r="L12" s="46"/>
      <c r="M12" s="43" t="s">
        <v>475</v>
      </c>
      <c r="N12" s="43" t="s">
        <v>476</v>
      </c>
      <c r="O12" s="19"/>
      <c r="P12" s="19">
        <f t="shared" ref="P12:P19" si="1">SUM(O12*G12)</f>
        <v>0</v>
      </c>
      <c r="Q12" s="13"/>
    </row>
    <row r="13" spans="1:17" s="35" customFormat="1" ht="123.75" customHeight="1" x14ac:dyDescent="0.2">
      <c r="A13" s="69" t="s">
        <v>46</v>
      </c>
      <c r="B13" s="42">
        <v>1</v>
      </c>
      <c r="C13" s="42">
        <v>128</v>
      </c>
      <c r="D13" s="43" t="s">
        <v>129</v>
      </c>
      <c r="E13" s="43" t="s">
        <v>472</v>
      </c>
      <c r="F13" s="43" t="s">
        <v>176</v>
      </c>
      <c r="G13" s="44">
        <v>1</v>
      </c>
      <c r="H13" s="45" t="e" vm="58">
        <v>#VALUE!</v>
      </c>
      <c r="I13" s="43" t="s">
        <v>453</v>
      </c>
      <c r="J13" s="43" t="s">
        <v>473</v>
      </c>
      <c r="K13" s="43" t="s">
        <v>474</v>
      </c>
      <c r="L13" s="46"/>
      <c r="M13" s="43" t="s">
        <v>475</v>
      </c>
      <c r="N13" s="43" t="s">
        <v>476</v>
      </c>
      <c r="O13" s="19"/>
      <c r="P13" s="19">
        <f t="shared" si="1"/>
        <v>0</v>
      </c>
      <c r="Q13" s="13"/>
    </row>
    <row r="14" spans="1:17" s="35" customFormat="1" ht="123.75" customHeight="1" x14ac:dyDescent="0.2">
      <c r="A14" s="69" t="s">
        <v>46</v>
      </c>
      <c r="B14" s="42">
        <v>1</v>
      </c>
      <c r="C14" s="42">
        <v>138</v>
      </c>
      <c r="D14" s="43" t="s">
        <v>105</v>
      </c>
      <c r="E14" s="43" t="s">
        <v>472</v>
      </c>
      <c r="F14" s="43" t="s">
        <v>176</v>
      </c>
      <c r="G14" s="44">
        <v>1</v>
      </c>
      <c r="H14" s="45" t="e" vm="58">
        <v>#VALUE!</v>
      </c>
      <c r="I14" s="43" t="s">
        <v>453</v>
      </c>
      <c r="J14" s="43" t="s">
        <v>473</v>
      </c>
      <c r="K14" s="43" t="s">
        <v>474</v>
      </c>
      <c r="L14" s="46"/>
      <c r="M14" s="43" t="s">
        <v>475</v>
      </c>
      <c r="N14" s="43" t="s">
        <v>476</v>
      </c>
      <c r="O14" s="19"/>
      <c r="P14" s="19">
        <f t="shared" ref="P14:P16" si="2">SUM(O14*G14)</f>
        <v>0</v>
      </c>
      <c r="Q14" s="13"/>
    </row>
    <row r="15" spans="1:17" s="35" customFormat="1" ht="123.75" customHeight="1" x14ac:dyDescent="0.2">
      <c r="A15" s="69" t="s">
        <v>46</v>
      </c>
      <c r="B15" s="42">
        <v>1</v>
      </c>
      <c r="C15" s="42">
        <v>124</v>
      </c>
      <c r="D15" s="43" t="s">
        <v>123</v>
      </c>
      <c r="E15" s="43" t="s">
        <v>477</v>
      </c>
      <c r="F15" s="43" t="s">
        <v>478</v>
      </c>
      <c r="G15" s="44">
        <v>2</v>
      </c>
      <c r="H15" s="174" t="e" vm="59">
        <v>#VALUE!</v>
      </c>
      <c r="I15" s="43" t="s">
        <v>453</v>
      </c>
      <c r="J15" s="43" t="s">
        <v>479</v>
      </c>
      <c r="K15" s="46"/>
      <c r="L15" s="46"/>
      <c r="M15" s="43" t="s">
        <v>475</v>
      </c>
      <c r="N15" s="43"/>
      <c r="O15" s="19"/>
      <c r="P15" s="19">
        <f t="shared" si="2"/>
        <v>0</v>
      </c>
      <c r="Q15" s="13"/>
    </row>
    <row r="16" spans="1:17" s="35" customFormat="1" ht="124.5" customHeight="1" x14ac:dyDescent="0.2">
      <c r="A16" s="69" t="s">
        <v>46</v>
      </c>
      <c r="B16" s="42">
        <v>1</v>
      </c>
      <c r="C16" s="42">
        <v>101</v>
      </c>
      <c r="D16" s="43" t="s">
        <v>480</v>
      </c>
      <c r="E16" s="43" t="s">
        <v>481</v>
      </c>
      <c r="F16" s="43" t="s">
        <v>482</v>
      </c>
      <c r="G16" s="44">
        <v>1</v>
      </c>
      <c r="H16" s="228" t="e" vm="60">
        <v>#VALUE!</v>
      </c>
      <c r="I16" s="121" t="s">
        <v>453</v>
      </c>
      <c r="J16" s="121" t="s">
        <v>483</v>
      </c>
      <c r="K16" s="121" t="s">
        <v>484</v>
      </c>
      <c r="L16" s="124"/>
      <c r="M16" s="124" t="s">
        <v>485</v>
      </c>
      <c r="N16" s="46"/>
      <c r="O16" s="19"/>
      <c r="P16" s="19">
        <f t="shared" si="2"/>
        <v>0</v>
      </c>
      <c r="Q16" s="13"/>
    </row>
    <row r="17" spans="1:17" s="35" customFormat="1" ht="124.5" customHeight="1" x14ac:dyDescent="0.2">
      <c r="A17" s="69" t="s">
        <v>46</v>
      </c>
      <c r="B17" s="42">
        <v>1</v>
      </c>
      <c r="C17" s="42">
        <v>101</v>
      </c>
      <c r="D17" s="43" t="s">
        <v>480</v>
      </c>
      <c r="E17" s="43" t="s">
        <v>486</v>
      </c>
      <c r="F17" s="43" t="s">
        <v>487</v>
      </c>
      <c r="G17" s="44">
        <v>1</v>
      </c>
      <c r="H17" s="45" t="e" vm="61">
        <v>#VALUE!</v>
      </c>
      <c r="I17" s="43" t="s">
        <v>453</v>
      </c>
      <c r="J17" s="43" t="s">
        <v>488</v>
      </c>
      <c r="K17" s="43" t="s">
        <v>489</v>
      </c>
      <c r="L17" s="46"/>
      <c r="M17" s="46" t="s">
        <v>490</v>
      </c>
      <c r="N17" s="46"/>
      <c r="O17" s="19"/>
      <c r="P17" s="19">
        <f t="shared" si="1"/>
        <v>0</v>
      </c>
      <c r="Q17" s="13"/>
    </row>
    <row r="18" spans="1:17" s="35" customFormat="1" ht="124.5" customHeight="1" x14ac:dyDescent="0.2">
      <c r="A18" s="69" t="s">
        <v>46</v>
      </c>
      <c r="B18" s="42">
        <v>1</v>
      </c>
      <c r="C18" s="42">
        <v>101</v>
      </c>
      <c r="D18" s="43" t="s">
        <v>480</v>
      </c>
      <c r="E18" s="43" t="s">
        <v>491</v>
      </c>
      <c r="F18" s="43" t="s">
        <v>183</v>
      </c>
      <c r="G18" s="44">
        <v>1</v>
      </c>
      <c r="H18" s="45" t="e" vm="62">
        <v>#VALUE!</v>
      </c>
      <c r="I18" s="43" t="s">
        <v>453</v>
      </c>
      <c r="J18" s="43" t="s">
        <v>463</v>
      </c>
      <c r="K18" s="43" t="s">
        <v>492</v>
      </c>
      <c r="L18" s="46" t="s">
        <v>493</v>
      </c>
      <c r="M18" s="43" t="s">
        <v>494</v>
      </c>
      <c r="N18" s="43" t="s">
        <v>495</v>
      </c>
      <c r="O18" s="19"/>
      <c r="P18" s="19">
        <f t="shared" si="1"/>
        <v>0</v>
      </c>
      <c r="Q18" s="13"/>
    </row>
    <row r="19" spans="1:17" s="35" customFormat="1" ht="124.5" customHeight="1" thickBot="1" x14ac:dyDescent="0.25">
      <c r="A19" s="71" t="s">
        <v>46</v>
      </c>
      <c r="B19" s="72">
        <v>1</v>
      </c>
      <c r="C19" s="175">
        <v>110</v>
      </c>
      <c r="D19" s="73" t="s">
        <v>207</v>
      </c>
      <c r="E19" s="73" t="s">
        <v>491</v>
      </c>
      <c r="F19" s="73" t="s">
        <v>183</v>
      </c>
      <c r="G19" s="100">
        <v>1</v>
      </c>
      <c r="H19" s="74" t="e" vm="62">
        <v>#VALUE!</v>
      </c>
      <c r="I19" s="73" t="s">
        <v>453</v>
      </c>
      <c r="J19" s="73" t="s">
        <v>463</v>
      </c>
      <c r="K19" s="73" t="s">
        <v>492</v>
      </c>
      <c r="L19" s="75" t="s">
        <v>493</v>
      </c>
      <c r="M19" s="73" t="s">
        <v>494</v>
      </c>
      <c r="N19" s="73" t="s">
        <v>495</v>
      </c>
      <c r="O19" s="76"/>
      <c r="P19" s="76">
        <f t="shared" si="1"/>
        <v>0</v>
      </c>
      <c r="Q19" s="77"/>
    </row>
    <row r="20" spans="1:17" s="11" customFormat="1" ht="15.75" thickBot="1" x14ac:dyDescent="0.3">
      <c r="B20" s="10"/>
      <c r="C20" s="229"/>
      <c r="H20" s="229"/>
      <c r="O20" s="12"/>
      <c r="P20" s="12"/>
    </row>
    <row r="21" spans="1:17" s="47" customFormat="1" ht="21" thickBot="1" x14ac:dyDescent="0.3">
      <c r="B21" s="281" t="s">
        <v>75</v>
      </c>
      <c r="C21" s="282"/>
      <c r="D21" s="282"/>
      <c r="E21" s="282"/>
      <c r="F21" s="282"/>
      <c r="G21" s="282"/>
      <c r="H21" s="282"/>
      <c r="I21" s="282"/>
      <c r="J21" s="282"/>
      <c r="K21" s="282"/>
      <c r="L21" s="282"/>
      <c r="M21" s="282"/>
      <c r="N21" s="283"/>
      <c r="O21" s="273">
        <v>0</v>
      </c>
      <c r="P21" s="274"/>
      <c r="Q21" s="48"/>
    </row>
    <row r="22" spans="1:17" s="49" customFormat="1" ht="21" thickBot="1" x14ac:dyDescent="0.3">
      <c r="B22" s="57"/>
      <c r="C22" s="51"/>
      <c r="H22" s="51"/>
      <c r="O22" s="52"/>
      <c r="P22" s="52"/>
    </row>
    <row r="23" spans="1:17" s="47" customFormat="1" ht="21" thickBot="1" x14ac:dyDescent="0.3">
      <c r="B23" s="275" t="s">
        <v>76</v>
      </c>
      <c r="C23" s="276"/>
      <c r="D23" s="276"/>
      <c r="E23" s="276"/>
      <c r="F23" s="276"/>
      <c r="G23" s="276"/>
      <c r="H23" s="276"/>
      <c r="I23" s="276"/>
      <c r="J23" s="276"/>
      <c r="K23" s="276"/>
      <c r="L23" s="276"/>
      <c r="M23" s="276"/>
      <c r="N23" s="277"/>
      <c r="O23" s="273">
        <f>SUM(P4:P19,O21)</f>
        <v>0</v>
      </c>
      <c r="P23" s="274"/>
      <c r="Q23" s="48"/>
    </row>
    <row r="24" spans="1:17" s="49" customFormat="1" ht="21" thickBot="1" x14ac:dyDescent="0.3">
      <c r="B24" s="57"/>
      <c r="C24" s="51"/>
      <c r="H24" s="51"/>
      <c r="O24" s="52"/>
      <c r="P24" s="52"/>
    </row>
    <row r="25" spans="1:17" s="49" customFormat="1" ht="21" thickBot="1" x14ac:dyDescent="0.3">
      <c r="B25" s="278" t="s">
        <v>77</v>
      </c>
      <c r="C25" s="279"/>
      <c r="D25" s="279"/>
      <c r="E25" s="279"/>
      <c r="F25" s="279"/>
      <c r="G25" s="279"/>
      <c r="H25" s="279"/>
      <c r="I25" s="279"/>
      <c r="J25" s="279"/>
      <c r="K25" s="279"/>
      <c r="L25" s="279"/>
      <c r="M25" s="279"/>
      <c r="N25" s="280"/>
      <c r="O25" s="273"/>
      <c r="P25" s="274"/>
      <c r="Q25" s="256"/>
    </row>
    <row r="26" spans="1:17" s="49" customFormat="1" ht="21" thickBot="1" x14ac:dyDescent="0.3">
      <c r="B26" s="57"/>
      <c r="C26" s="51"/>
      <c r="H26" s="51"/>
      <c r="O26" s="52"/>
      <c r="P26" s="52"/>
    </row>
    <row r="27" spans="1:17" s="49" customFormat="1" ht="21" thickBot="1" x14ac:dyDescent="0.3">
      <c r="B27" s="270" t="s">
        <v>78</v>
      </c>
      <c r="C27" s="271"/>
      <c r="D27" s="271"/>
      <c r="E27" s="271"/>
      <c r="F27" s="271"/>
      <c r="G27" s="271"/>
      <c r="H27" s="271"/>
      <c r="I27" s="271"/>
      <c r="J27" s="271"/>
      <c r="K27" s="271"/>
      <c r="L27" s="271"/>
      <c r="M27" s="271"/>
      <c r="N27" s="272"/>
      <c r="O27" s="273">
        <f>SUM(O23-O25)</f>
        <v>0</v>
      </c>
      <c r="P27" s="274"/>
      <c r="Q27" s="256"/>
    </row>
  </sheetData>
  <mergeCells count="10">
    <mergeCell ref="A1:Q1"/>
    <mergeCell ref="B25:N25"/>
    <mergeCell ref="O25:P25"/>
    <mergeCell ref="B27:N27"/>
    <mergeCell ref="O27:P27"/>
    <mergeCell ref="B23:N23"/>
    <mergeCell ref="O23:P23"/>
    <mergeCell ref="B21:N21"/>
    <mergeCell ref="O21:P21"/>
    <mergeCell ref="A2:Q2"/>
  </mergeCells>
  <phoneticPr fontId="1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D3918-D39D-4778-A9A9-BC8DB2678776}">
  <dimension ref="A1:Q12"/>
  <sheetViews>
    <sheetView topLeftCell="J1" zoomScale="80" zoomScaleNormal="80" workbookViewId="0">
      <selection activeCell="O8" sqref="O8:P8"/>
    </sheetView>
  </sheetViews>
  <sheetFormatPr defaultRowHeight="15" x14ac:dyDescent="0.25"/>
  <cols>
    <col min="1" max="1" width="16.85546875" customWidth="1"/>
    <col min="2" max="2" width="12" bestFit="1" customWidth="1"/>
    <col min="3" max="3" width="25.28515625"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496</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5" customHeight="1" thickBot="1" x14ac:dyDescent="0.25">
      <c r="A4" s="90" t="s">
        <v>46</v>
      </c>
      <c r="B4" s="91">
        <v>1</v>
      </c>
      <c r="C4" s="92" t="s">
        <v>497</v>
      </c>
      <c r="D4" s="92" t="s">
        <v>497</v>
      </c>
      <c r="E4" s="92" t="s">
        <v>497</v>
      </c>
      <c r="F4" s="92" t="s">
        <v>497</v>
      </c>
      <c r="G4" s="92" t="s">
        <v>497</v>
      </c>
      <c r="H4" s="92" t="s">
        <v>497</v>
      </c>
      <c r="I4" s="92" t="s">
        <v>497</v>
      </c>
      <c r="J4" s="92" t="s">
        <v>497</v>
      </c>
      <c r="K4" s="92" t="s">
        <v>497</v>
      </c>
      <c r="L4" s="92" t="s">
        <v>497</v>
      </c>
      <c r="M4" s="92" t="s">
        <v>497</v>
      </c>
      <c r="N4" s="92" t="s">
        <v>497</v>
      </c>
      <c r="O4" s="95"/>
      <c r="P4" s="95"/>
      <c r="Q4" s="96"/>
    </row>
    <row r="5" spans="1:17" ht="15.75" thickBot="1" x14ac:dyDescent="0.3"/>
    <row r="6" spans="1:17" s="47" customFormat="1" ht="21" thickBot="1" x14ac:dyDescent="0.3">
      <c r="B6" s="281" t="s">
        <v>75</v>
      </c>
      <c r="C6" s="282"/>
      <c r="D6" s="282"/>
      <c r="E6" s="282"/>
      <c r="F6" s="282"/>
      <c r="G6" s="282"/>
      <c r="H6" s="282"/>
      <c r="I6" s="282"/>
      <c r="J6" s="282"/>
      <c r="K6" s="282"/>
      <c r="L6" s="282"/>
      <c r="M6" s="282"/>
      <c r="N6" s="283"/>
      <c r="O6" s="273">
        <v>0</v>
      </c>
      <c r="P6" s="274"/>
      <c r="Q6" s="48"/>
    </row>
    <row r="7" spans="1:17" s="49" customFormat="1" ht="21" thickBot="1" x14ac:dyDescent="0.3">
      <c r="B7" s="57"/>
      <c r="O7" s="52"/>
      <c r="P7" s="52"/>
    </row>
    <row r="8" spans="1:17" s="47" customFormat="1" ht="21" thickBot="1" x14ac:dyDescent="0.3">
      <c r="B8" s="275" t="s">
        <v>76</v>
      </c>
      <c r="C8" s="276"/>
      <c r="D8" s="276"/>
      <c r="E8" s="276"/>
      <c r="F8" s="276"/>
      <c r="G8" s="276"/>
      <c r="H8" s="276"/>
      <c r="I8" s="276"/>
      <c r="J8" s="276"/>
      <c r="K8" s="276"/>
      <c r="L8" s="276"/>
      <c r="M8" s="276"/>
      <c r="N8" s="277"/>
      <c r="O8" s="273">
        <f>SUM(P4:P4,O6)</f>
        <v>0</v>
      </c>
      <c r="P8" s="274"/>
      <c r="Q8" s="48"/>
    </row>
    <row r="9" spans="1:17" s="49" customFormat="1" ht="21" thickBot="1" x14ac:dyDescent="0.3">
      <c r="B9" s="57"/>
      <c r="O9" s="52"/>
      <c r="P9" s="52"/>
    </row>
    <row r="10" spans="1:17" s="49" customFormat="1" ht="21" thickBot="1" x14ac:dyDescent="0.3">
      <c r="B10" s="278" t="s">
        <v>77</v>
      </c>
      <c r="C10" s="279"/>
      <c r="D10" s="279"/>
      <c r="E10" s="279"/>
      <c r="F10" s="279"/>
      <c r="G10" s="279"/>
      <c r="H10" s="279"/>
      <c r="I10" s="279"/>
      <c r="J10" s="279"/>
      <c r="K10" s="279"/>
      <c r="L10" s="279"/>
      <c r="M10" s="279"/>
      <c r="N10" s="280"/>
      <c r="O10" s="273"/>
      <c r="P10" s="274"/>
      <c r="Q10" s="256"/>
    </row>
    <row r="11" spans="1:17" s="49" customFormat="1" ht="21" thickBot="1" x14ac:dyDescent="0.3">
      <c r="B11" s="57"/>
      <c r="O11" s="52"/>
      <c r="P11" s="52"/>
    </row>
    <row r="12" spans="1:17" s="49" customFormat="1" ht="21" thickBot="1" x14ac:dyDescent="0.3">
      <c r="B12" s="270" t="s">
        <v>78</v>
      </c>
      <c r="C12" s="271"/>
      <c r="D12" s="271"/>
      <c r="E12" s="271"/>
      <c r="F12" s="271"/>
      <c r="G12" s="271"/>
      <c r="H12" s="271"/>
      <c r="I12" s="271"/>
      <c r="J12" s="271"/>
      <c r="K12" s="271"/>
      <c r="L12" s="271"/>
      <c r="M12" s="271"/>
      <c r="N12" s="272"/>
      <c r="O12" s="273">
        <f>SUM(O8-O10)</f>
        <v>0</v>
      </c>
      <c r="P12" s="274"/>
      <c r="Q12" s="256"/>
    </row>
  </sheetData>
  <mergeCells count="10">
    <mergeCell ref="A1:Q1"/>
    <mergeCell ref="B10:N10"/>
    <mergeCell ref="O10:P10"/>
    <mergeCell ref="B12:N12"/>
    <mergeCell ref="O12:P12"/>
    <mergeCell ref="B6:N6"/>
    <mergeCell ref="O6:P6"/>
    <mergeCell ref="B8:N8"/>
    <mergeCell ref="O8:P8"/>
    <mergeCell ref="A2:Q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B5184-83AE-4183-9B50-17730A4754B3}">
  <dimension ref="A1:Q15"/>
  <sheetViews>
    <sheetView topLeftCell="M1" zoomScale="60" zoomScaleNormal="60" workbookViewId="0">
      <selection activeCell="O11" sqref="O11:P11"/>
    </sheetView>
  </sheetViews>
  <sheetFormatPr defaultColWidth="9.140625" defaultRowHeight="14.25" x14ac:dyDescent="0.2"/>
  <cols>
    <col min="1" max="1" width="16.28515625" style="39" customWidth="1"/>
    <col min="2" max="2" width="12" style="40" bestFit="1" customWidth="1"/>
    <col min="3" max="3" width="25.28515625" style="40" bestFit="1" customWidth="1"/>
    <col min="4" max="4" width="28.5703125" style="41" bestFit="1" customWidth="1"/>
    <col min="5" max="5" width="29.28515625" style="41" bestFit="1" customWidth="1"/>
    <col min="6" max="6" width="28.42578125" style="41" bestFit="1" customWidth="1"/>
    <col min="7" max="7" width="17.140625" style="41" bestFit="1" customWidth="1"/>
    <col min="8" max="8" width="36.7109375" style="40" customWidth="1"/>
    <col min="9" max="9" width="30.5703125" style="41" customWidth="1"/>
    <col min="10" max="10" width="27.5703125" style="41" bestFit="1" customWidth="1"/>
    <col min="11" max="11" width="47.7109375" style="41" bestFit="1" customWidth="1"/>
    <col min="12" max="12" width="29.5703125" style="41" bestFit="1" customWidth="1"/>
    <col min="13" max="13" width="50.28515625" style="41" bestFit="1" customWidth="1"/>
    <col min="14" max="14" width="66.85546875" style="41" bestFit="1" customWidth="1"/>
    <col min="15" max="15" width="26.28515625" style="41" bestFit="1" customWidth="1"/>
    <col min="16" max="16" width="22.140625" style="41" bestFit="1" customWidth="1"/>
    <col min="17" max="17" width="21.85546875" style="41" customWidth="1"/>
    <col min="18" max="16384" width="9.140625" style="41"/>
  </cols>
  <sheetData>
    <row r="1" spans="1:17" s="33" customFormat="1" ht="28.15" customHeight="1" x14ac:dyDescent="0.25">
      <c r="A1" s="266" t="s">
        <v>27</v>
      </c>
      <c r="B1" s="266"/>
      <c r="C1" s="266"/>
      <c r="D1" s="266"/>
      <c r="E1" s="266"/>
      <c r="F1" s="266"/>
      <c r="G1" s="266"/>
      <c r="H1" s="266"/>
      <c r="I1" s="266"/>
      <c r="J1" s="266"/>
      <c r="K1" s="266"/>
      <c r="L1" s="266"/>
      <c r="M1" s="266"/>
      <c r="N1" s="266"/>
      <c r="O1" s="266"/>
      <c r="P1" s="266"/>
      <c r="Q1" s="267"/>
    </row>
    <row r="2" spans="1:17" s="33" customFormat="1" ht="28.15" customHeight="1" thickBot="1" x14ac:dyDescent="0.3">
      <c r="A2" s="268" t="s">
        <v>28</v>
      </c>
      <c r="B2" s="268"/>
      <c r="C2" s="268"/>
      <c r="D2" s="268"/>
      <c r="E2" s="268"/>
      <c r="F2" s="268"/>
      <c r="G2" s="268"/>
      <c r="H2" s="268"/>
      <c r="I2" s="268"/>
      <c r="J2" s="268"/>
      <c r="K2" s="268"/>
      <c r="L2" s="268"/>
      <c r="M2" s="268"/>
      <c r="N2" s="268"/>
      <c r="O2" s="268"/>
      <c r="P2" s="268"/>
      <c r="Q2" s="269"/>
    </row>
    <row r="3" spans="1:17" s="34"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13.1" customHeight="1" x14ac:dyDescent="0.2">
      <c r="A4" s="82" t="s">
        <v>46</v>
      </c>
      <c r="B4" s="83">
        <v>1</v>
      </c>
      <c r="C4" s="166">
        <v>100</v>
      </c>
      <c r="D4" s="84" t="s">
        <v>47</v>
      </c>
      <c r="E4" s="84" t="s">
        <v>48</v>
      </c>
      <c r="F4" s="84" t="s">
        <v>49</v>
      </c>
      <c r="G4" s="98">
        <v>1</v>
      </c>
      <c r="H4" s="85" t="e" vm="1">
        <v>#VALUE!</v>
      </c>
      <c r="I4" s="84" t="s">
        <v>50</v>
      </c>
      <c r="J4" s="84" t="s">
        <v>51</v>
      </c>
      <c r="K4" s="84" t="s">
        <v>52</v>
      </c>
      <c r="L4" s="84" t="s">
        <v>53</v>
      </c>
      <c r="M4" s="84" t="s">
        <v>54</v>
      </c>
      <c r="N4" s="84" t="s">
        <v>55</v>
      </c>
      <c r="O4" s="87"/>
      <c r="P4" s="87">
        <f>SUM(O4*G4)</f>
        <v>0</v>
      </c>
      <c r="Q4" s="88"/>
    </row>
    <row r="5" spans="1:17" s="35" customFormat="1" ht="113.1" customHeight="1" x14ac:dyDescent="0.25">
      <c r="A5" s="69" t="s">
        <v>46</v>
      </c>
      <c r="B5" s="147">
        <v>1</v>
      </c>
      <c r="C5" s="167">
        <v>103</v>
      </c>
      <c r="D5" s="148" t="s">
        <v>56</v>
      </c>
      <c r="E5" s="148" t="s">
        <v>57</v>
      </c>
      <c r="F5" s="148" t="s">
        <v>58</v>
      </c>
      <c r="G5" s="149">
        <v>6</v>
      </c>
      <c r="H5" s="21" t="e" vm="2">
        <v>#VALUE!</v>
      </c>
      <c r="I5" s="43" t="s">
        <v>59</v>
      </c>
      <c r="J5" s="148" t="s">
        <v>60</v>
      </c>
      <c r="K5" s="148"/>
      <c r="L5" s="148" t="s">
        <v>61</v>
      </c>
      <c r="M5" s="148" t="s">
        <v>62</v>
      </c>
      <c r="N5" s="148"/>
      <c r="O5" s="150"/>
      <c r="P5" s="19">
        <f>SUM(O5*G5)</f>
        <v>0</v>
      </c>
      <c r="Q5" s="151"/>
    </row>
    <row r="6" spans="1:17" s="35" customFormat="1" ht="136.5" customHeight="1" x14ac:dyDescent="0.2">
      <c r="A6" s="69" t="s">
        <v>46</v>
      </c>
      <c r="B6" s="42">
        <v>1</v>
      </c>
      <c r="C6" s="168">
        <v>109</v>
      </c>
      <c r="D6" s="99" t="s">
        <v>63</v>
      </c>
      <c r="E6" s="43" t="s">
        <v>64</v>
      </c>
      <c r="F6" s="43" t="s">
        <v>65</v>
      </c>
      <c r="G6" s="44">
        <v>2</v>
      </c>
      <c r="H6" s="45" t="e" vm="3">
        <v>#VALUE!</v>
      </c>
      <c r="I6" s="43" t="s">
        <v>59</v>
      </c>
      <c r="J6" s="43" t="s">
        <v>66</v>
      </c>
      <c r="K6" s="43" t="s">
        <v>67</v>
      </c>
      <c r="L6" s="43" t="s">
        <v>68</v>
      </c>
      <c r="M6" s="119" t="s">
        <v>69</v>
      </c>
      <c r="N6" s="119" t="s">
        <v>70</v>
      </c>
      <c r="O6" s="19"/>
      <c r="P6" s="19">
        <f>SUM(O6*G6)</f>
        <v>0</v>
      </c>
      <c r="Q6" s="13"/>
    </row>
    <row r="7" spans="1:17" s="35" customFormat="1" ht="135.75" thickBot="1" x14ac:dyDescent="0.25">
      <c r="A7" s="71" t="s">
        <v>46</v>
      </c>
      <c r="B7" s="72">
        <v>1</v>
      </c>
      <c r="C7" s="169">
        <v>109</v>
      </c>
      <c r="D7" s="103" t="s">
        <v>63</v>
      </c>
      <c r="E7" s="73" t="s">
        <v>71</v>
      </c>
      <c r="F7" s="73" t="s">
        <v>65</v>
      </c>
      <c r="G7" s="100">
        <v>1</v>
      </c>
      <c r="H7" s="74" t="e" vm="4">
        <v>#VALUE!</v>
      </c>
      <c r="I7" s="73" t="s">
        <v>59</v>
      </c>
      <c r="J7" s="73" t="s">
        <v>72</v>
      </c>
      <c r="K7" s="73" t="s">
        <v>67</v>
      </c>
      <c r="L7" s="73" t="s">
        <v>73</v>
      </c>
      <c r="M7" s="170" t="s">
        <v>69</v>
      </c>
      <c r="N7" s="170" t="s">
        <v>74</v>
      </c>
      <c r="O7" s="76"/>
      <c r="P7" s="76">
        <f>SUM(O7*G7)</f>
        <v>0</v>
      </c>
      <c r="Q7" s="77"/>
    </row>
    <row r="8" spans="1:17" s="36" customFormat="1" ht="15" thickBot="1" x14ac:dyDescent="0.3">
      <c r="B8" s="22"/>
      <c r="C8" s="37"/>
      <c r="H8" s="37"/>
      <c r="O8" s="38"/>
      <c r="P8" s="38"/>
    </row>
    <row r="9" spans="1:17" s="56" customFormat="1" ht="21.75" thickBot="1" x14ac:dyDescent="0.3">
      <c r="A9" s="55"/>
      <c r="B9" s="281" t="s">
        <v>75</v>
      </c>
      <c r="C9" s="282"/>
      <c r="D9" s="282"/>
      <c r="E9" s="282"/>
      <c r="F9" s="282"/>
      <c r="G9" s="282"/>
      <c r="H9" s="282"/>
      <c r="I9" s="282"/>
      <c r="J9" s="282"/>
      <c r="K9" s="282"/>
      <c r="L9" s="282"/>
      <c r="M9" s="282"/>
      <c r="N9" s="283"/>
      <c r="O9" s="273">
        <v>0</v>
      </c>
      <c r="P9" s="274"/>
      <c r="Q9" s="48"/>
    </row>
    <row r="10" spans="1:17" s="55" customFormat="1" ht="21.75" thickBot="1" x14ac:dyDescent="0.3">
      <c r="A10" s="56"/>
      <c r="B10" s="57"/>
      <c r="C10" s="58"/>
      <c r="H10" s="58"/>
      <c r="O10" s="59"/>
      <c r="P10" s="59"/>
    </row>
    <row r="11" spans="1:17" s="47" customFormat="1" ht="21" thickBot="1" x14ac:dyDescent="0.3">
      <c r="B11" s="275" t="s">
        <v>76</v>
      </c>
      <c r="C11" s="276"/>
      <c r="D11" s="276"/>
      <c r="E11" s="276"/>
      <c r="F11" s="276"/>
      <c r="G11" s="276"/>
      <c r="H11" s="276"/>
      <c r="I11" s="276"/>
      <c r="J11" s="276"/>
      <c r="K11" s="276"/>
      <c r="L11" s="276"/>
      <c r="M11" s="276"/>
      <c r="N11" s="277"/>
      <c r="O11" s="273">
        <f>SUM(P4:P7,O9)</f>
        <v>0</v>
      </c>
      <c r="P11" s="274"/>
      <c r="Q11" s="48"/>
    </row>
    <row r="12" spans="1:17" s="49" customFormat="1" ht="21" thickBot="1" x14ac:dyDescent="0.3">
      <c r="B12" s="50"/>
      <c r="C12" s="51"/>
      <c r="H12" s="51"/>
      <c r="O12" s="52"/>
      <c r="P12" s="52"/>
    </row>
    <row r="13" spans="1:17" s="53" customFormat="1" ht="21" thickBot="1" x14ac:dyDescent="0.3">
      <c r="A13" s="49"/>
      <c r="B13" s="278" t="s">
        <v>77</v>
      </c>
      <c r="C13" s="279"/>
      <c r="D13" s="279"/>
      <c r="E13" s="279"/>
      <c r="F13" s="279"/>
      <c r="G13" s="279"/>
      <c r="H13" s="279"/>
      <c r="I13" s="279"/>
      <c r="J13" s="279"/>
      <c r="K13" s="279"/>
      <c r="L13" s="279"/>
      <c r="M13" s="279"/>
      <c r="N13" s="280"/>
      <c r="O13" s="273"/>
      <c r="P13" s="274"/>
      <c r="Q13" s="256"/>
    </row>
    <row r="14" spans="1:17" s="49" customFormat="1" ht="21" thickBot="1" x14ac:dyDescent="0.3">
      <c r="B14" s="50"/>
      <c r="C14" s="51"/>
      <c r="H14" s="51"/>
      <c r="O14" s="52"/>
      <c r="P14" s="52"/>
    </row>
    <row r="15" spans="1:17" s="49" customFormat="1" ht="21" thickBot="1" x14ac:dyDescent="0.3">
      <c r="B15" s="270" t="s">
        <v>78</v>
      </c>
      <c r="C15" s="271"/>
      <c r="D15" s="271"/>
      <c r="E15" s="271"/>
      <c r="F15" s="271"/>
      <c r="G15" s="271"/>
      <c r="H15" s="271"/>
      <c r="I15" s="271"/>
      <c r="J15" s="271"/>
      <c r="K15" s="271"/>
      <c r="L15" s="271"/>
      <c r="M15" s="271"/>
      <c r="N15" s="272"/>
      <c r="O15" s="273">
        <f>SUM(O11-O13)</f>
        <v>0</v>
      </c>
      <c r="P15" s="274"/>
      <c r="Q15" s="256"/>
    </row>
  </sheetData>
  <mergeCells count="10">
    <mergeCell ref="A1:Q1"/>
    <mergeCell ref="A2:Q2"/>
    <mergeCell ref="B15:N15"/>
    <mergeCell ref="O15:P15"/>
    <mergeCell ref="B11:N11"/>
    <mergeCell ref="O11:P11"/>
    <mergeCell ref="B13:N13"/>
    <mergeCell ref="O13:P13"/>
    <mergeCell ref="B9:N9"/>
    <mergeCell ref="O9:P9"/>
  </mergeCells>
  <phoneticPr fontId="16"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ADBA7-C46C-4067-8270-7CA96A07D055}">
  <dimension ref="A1:Q24"/>
  <sheetViews>
    <sheetView topLeftCell="J10" zoomScale="50" zoomScaleNormal="50" workbookViewId="0">
      <selection activeCell="O20" sqref="O20:P20"/>
    </sheetView>
  </sheetViews>
  <sheetFormatPr defaultRowHeight="15" x14ac:dyDescent="0.25"/>
  <cols>
    <col min="1" max="1" width="15.7109375" customWidth="1"/>
    <col min="2" max="2" width="12" style="21" bestFit="1" customWidth="1"/>
    <col min="3" max="3" width="25.28515625" style="21" bestFit="1" customWidth="1"/>
    <col min="4" max="4" width="28.5703125" bestFit="1" customWidth="1"/>
    <col min="5" max="5" width="29.28515625" bestFit="1" customWidth="1"/>
    <col min="6" max="6" width="28.42578125" bestFit="1" customWidth="1"/>
    <col min="7" max="7" width="17.140625" style="21"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498</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24.15" customHeight="1" x14ac:dyDescent="0.2">
      <c r="A4" s="82" t="s">
        <v>46</v>
      </c>
      <c r="B4" s="83">
        <v>1</v>
      </c>
      <c r="C4" s="83">
        <v>170</v>
      </c>
      <c r="D4" s="84" t="s">
        <v>89</v>
      </c>
      <c r="E4" s="84" t="s">
        <v>499</v>
      </c>
      <c r="F4" s="84" t="s">
        <v>500</v>
      </c>
      <c r="G4" s="83">
        <v>4</v>
      </c>
      <c r="H4" s="85" t="e" vm="63">
        <v>#VALUE!</v>
      </c>
      <c r="I4" s="84" t="s">
        <v>501</v>
      </c>
      <c r="J4" s="86" t="s">
        <v>502</v>
      </c>
      <c r="K4" s="86" t="s">
        <v>503</v>
      </c>
      <c r="L4" s="86" t="s">
        <v>504</v>
      </c>
      <c r="M4" s="86" t="s">
        <v>505</v>
      </c>
      <c r="N4" s="86" t="s">
        <v>506</v>
      </c>
      <c r="O4" s="87"/>
      <c r="P4" s="87">
        <f t="shared" ref="P4:P12" si="0">SUM(O4*G4)</f>
        <v>0</v>
      </c>
      <c r="Q4" s="88"/>
    </row>
    <row r="5" spans="1:17" s="35" customFormat="1" ht="100.9" customHeight="1" x14ac:dyDescent="0.2">
      <c r="A5" s="69" t="s">
        <v>46</v>
      </c>
      <c r="B5" s="42">
        <v>1</v>
      </c>
      <c r="C5" s="89">
        <v>121</v>
      </c>
      <c r="D5" s="43" t="s">
        <v>105</v>
      </c>
      <c r="E5" s="43" t="s">
        <v>507</v>
      </c>
      <c r="F5" s="43" t="s">
        <v>508</v>
      </c>
      <c r="G5" s="42">
        <v>1</v>
      </c>
      <c r="H5" s="45" t="e" vm="64">
        <v>#VALUE!</v>
      </c>
      <c r="I5" s="43" t="s">
        <v>509</v>
      </c>
      <c r="J5" s="43" t="s">
        <v>510</v>
      </c>
      <c r="K5" s="43"/>
      <c r="L5" s="43" t="s">
        <v>511</v>
      </c>
      <c r="M5" s="43" t="s">
        <v>512</v>
      </c>
      <c r="N5" s="43" t="s">
        <v>513</v>
      </c>
      <c r="O5" s="19"/>
      <c r="P5" s="19">
        <f t="shared" si="0"/>
        <v>0</v>
      </c>
      <c r="Q5" s="13"/>
    </row>
    <row r="6" spans="1:17" s="35" customFormat="1" ht="124.15" customHeight="1" x14ac:dyDescent="0.2">
      <c r="A6" s="69" t="s">
        <v>46</v>
      </c>
      <c r="B6" s="42">
        <v>1</v>
      </c>
      <c r="C6" s="42">
        <v>109</v>
      </c>
      <c r="D6" s="43" t="s">
        <v>89</v>
      </c>
      <c r="E6" s="43" t="s">
        <v>514</v>
      </c>
      <c r="F6" s="43" t="s">
        <v>515</v>
      </c>
      <c r="G6" s="42">
        <v>1</v>
      </c>
      <c r="H6" s="45" t="e" vm="65">
        <v>#VALUE!</v>
      </c>
      <c r="I6" s="43" t="s">
        <v>516</v>
      </c>
      <c r="J6" s="43" t="s">
        <v>517</v>
      </c>
      <c r="K6" s="46"/>
      <c r="L6" s="43" t="s">
        <v>518</v>
      </c>
      <c r="M6" s="43" t="s">
        <v>519</v>
      </c>
      <c r="N6" s="46"/>
      <c r="O6" s="19"/>
      <c r="P6" s="19">
        <f t="shared" si="0"/>
        <v>0</v>
      </c>
      <c r="Q6" s="13"/>
    </row>
    <row r="7" spans="1:17" s="35" customFormat="1" ht="124.5" customHeight="1" x14ac:dyDescent="0.2">
      <c r="A7" s="69" t="s">
        <v>46</v>
      </c>
      <c r="B7" s="42">
        <v>1</v>
      </c>
      <c r="C7" s="42">
        <v>110</v>
      </c>
      <c r="D7" s="43" t="s">
        <v>165</v>
      </c>
      <c r="E7" s="43" t="s">
        <v>520</v>
      </c>
      <c r="F7" s="43" t="s">
        <v>515</v>
      </c>
      <c r="G7" s="42">
        <v>1</v>
      </c>
      <c r="H7" s="45" t="e" vm="66">
        <v>#VALUE!</v>
      </c>
      <c r="I7" s="43" t="s">
        <v>521</v>
      </c>
      <c r="J7" s="43" t="s">
        <v>522</v>
      </c>
      <c r="K7" s="43"/>
      <c r="L7" s="43" t="s">
        <v>523</v>
      </c>
      <c r="M7" s="46" t="s">
        <v>524</v>
      </c>
      <c r="N7" s="46" t="s">
        <v>525</v>
      </c>
      <c r="O7" s="19"/>
      <c r="P7" s="19">
        <f t="shared" si="0"/>
        <v>0</v>
      </c>
      <c r="Q7" s="13"/>
    </row>
    <row r="8" spans="1:17" s="35" customFormat="1" ht="124.5" customHeight="1" x14ac:dyDescent="0.2">
      <c r="A8" s="69" t="s">
        <v>46</v>
      </c>
      <c r="B8" s="42">
        <v>1</v>
      </c>
      <c r="C8" s="42">
        <v>110</v>
      </c>
      <c r="D8" s="43" t="s">
        <v>165</v>
      </c>
      <c r="E8" s="121" t="s">
        <v>526</v>
      </c>
      <c r="F8" s="121" t="s">
        <v>515</v>
      </c>
      <c r="G8" s="122">
        <v>1</v>
      </c>
      <c r="H8" s="123" t="e" vm="67">
        <v>#VALUE!</v>
      </c>
      <c r="I8" s="121" t="s">
        <v>527</v>
      </c>
      <c r="J8" s="121" t="s">
        <v>528</v>
      </c>
      <c r="K8" s="121" t="s">
        <v>380</v>
      </c>
      <c r="L8" s="121" t="s">
        <v>529</v>
      </c>
      <c r="M8" s="121" t="s">
        <v>530</v>
      </c>
      <c r="N8" s="121" t="s">
        <v>531</v>
      </c>
      <c r="O8" s="19"/>
      <c r="P8" s="19">
        <f t="shared" si="0"/>
        <v>0</v>
      </c>
      <c r="Q8" s="13"/>
    </row>
    <row r="9" spans="1:17" s="35" customFormat="1" ht="124.5" customHeight="1" x14ac:dyDescent="0.25">
      <c r="A9" s="69" t="s">
        <v>46</v>
      </c>
      <c r="B9" s="42">
        <v>1</v>
      </c>
      <c r="C9" s="42">
        <v>110</v>
      </c>
      <c r="D9" s="43" t="s">
        <v>165</v>
      </c>
      <c r="E9" s="121" t="s">
        <v>532</v>
      </c>
      <c r="F9" s="121" t="s">
        <v>515</v>
      </c>
      <c r="G9" s="122">
        <v>1</v>
      </c>
      <c r="H9" t="e" vm="68">
        <v>#VALUE!</v>
      </c>
      <c r="I9" s="43" t="s">
        <v>521</v>
      </c>
      <c r="J9" s="121" t="s">
        <v>533</v>
      </c>
      <c r="K9" s="121" t="s">
        <v>380</v>
      </c>
      <c r="L9" s="121" t="s">
        <v>534</v>
      </c>
      <c r="M9" s="121" t="s">
        <v>530</v>
      </c>
      <c r="N9" s="121" t="s">
        <v>535</v>
      </c>
      <c r="O9" s="19"/>
      <c r="P9" s="19">
        <f t="shared" si="0"/>
        <v>0</v>
      </c>
      <c r="Q9" s="13"/>
    </row>
    <row r="10" spans="1:17" s="35" customFormat="1" ht="124.5" customHeight="1" x14ac:dyDescent="0.2">
      <c r="A10" s="69" t="s">
        <v>46</v>
      </c>
      <c r="B10" s="42">
        <v>2</v>
      </c>
      <c r="C10" s="42">
        <v>113</v>
      </c>
      <c r="D10" s="43" t="s">
        <v>298</v>
      </c>
      <c r="E10" s="43" t="s">
        <v>536</v>
      </c>
      <c r="F10" s="43" t="s">
        <v>537</v>
      </c>
      <c r="G10" s="42">
        <v>1</v>
      </c>
      <c r="H10" s="45" t="e" vm="69">
        <v>#VALUE!</v>
      </c>
      <c r="I10" s="43" t="s">
        <v>538</v>
      </c>
      <c r="J10" s="43" t="s">
        <v>539</v>
      </c>
      <c r="K10" s="43" t="s">
        <v>540</v>
      </c>
      <c r="L10" s="43" t="s">
        <v>541</v>
      </c>
      <c r="M10" s="43" t="s">
        <v>542</v>
      </c>
      <c r="N10" s="46"/>
      <c r="O10" s="19"/>
      <c r="P10" s="19">
        <f t="shared" si="0"/>
        <v>0</v>
      </c>
      <c r="Q10" s="13"/>
    </row>
    <row r="11" spans="1:17" s="35" customFormat="1" ht="124.15" customHeight="1" x14ac:dyDescent="0.2">
      <c r="A11" s="69" t="s">
        <v>46</v>
      </c>
      <c r="B11" s="42">
        <v>1</v>
      </c>
      <c r="C11" s="65">
        <v>113</v>
      </c>
      <c r="D11" s="66" t="s">
        <v>543</v>
      </c>
      <c r="E11" s="67" t="s">
        <v>544</v>
      </c>
      <c r="F11" s="66" t="s">
        <v>537</v>
      </c>
      <c r="G11" s="68">
        <v>1</v>
      </c>
      <c r="H11" s="62" t="e" vm="70">
        <v>#VALUE!</v>
      </c>
      <c r="I11" s="66" t="s">
        <v>545</v>
      </c>
      <c r="J11" s="127" t="s">
        <v>546</v>
      </c>
      <c r="K11" s="127" t="s">
        <v>547</v>
      </c>
      <c r="L11" s="127" t="s">
        <v>548</v>
      </c>
      <c r="M11" s="127" t="s">
        <v>549</v>
      </c>
      <c r="N11" s="62"/>
      <c r="O11" s="62"/>
      <c r="P11" s="19">
        <f t="shared" si="0"/>
        <v>0</v>
      </c>
      <c r="Q11" s="64"/>
    </row>
    <row r="12" spans="1:17" s="35" customFormat="1" ht="124.15" customHeight="1" x14ac:dyDescent="0.2">
      <c r="A12" s="69" t="s">
        <v>46</v>
      </c>
      <c r="B12" s="42">
        <v>1</v>
      </c>
      <c r="C12" s="65">
        <v>113</v>
      </c>
      <c r="D12" s="66" t="s">
        <v>543</v>
      </c>
      <c r="E12" s="67" t="s">
        <v>550</v>
      </c>
      <c r="F12" s="66" t="s">
        <v>537</v>
      </c>
      <c r="G12" s="68">
        <v>1</v>
      </c>
      <c r="H12" s="62" t="e" vm="70">
        <v>#VALUE!</v>
      </c>
      <c r="I12" s="66" t="s">
        <v>545</v>
      </c>
      <c r="J12" s="66" t="s">
        <v>546</v>
      </c>
      <c r="K12" s="66" t="s">
        <v>551</v>
      </c>
      <c r="L12" s="66" t="s">
        <v>552</v>
      </c>
      <c r="M12" s="66" t="s">
        <v>549</v>
      </c>
      <c r="N12" s="62"/>
      <c r="O12" s="62"/>
      <c r="P12" s="19">
        <f t="shared" si="0"/>
        <v>0</v>
      </c>
      <c r="Q12" s="64"/>
    </row>
    <row r="13" spans="1:17" s="35" customFormat="1" ht="124.15" customHeight="1" x14ac:dyDescent="0.2">
      <c r="A13" s="69" t="s">
        <v>46</v>
      </c>
      <c r="B13" s="42">
        <v>1</v>
      </c>
      <c r="C13" s="65">
        <v>107</v>
      </c>
      <c r="D13" s="66" t="s">
        <v>298</v>
      </c>
      <c r="E13" s="67" t="s">
        <v>544</v>
      </c>
      <c r="F13" s="66" t="s">
        <v>537</v>
      </c>
      <c r="G13" s="68">
        <v>2</v>
      </c>
      <c r="H13" s="62" t="e" vm="70">
        <v>#VALUE!</v>
      </c>
      <c r="I13" s="66" t="s">
        <v>545</v>
      </c>
      <c r="J13" s="127" t="s">
        <v>546</v>
      </c>
      <c r="K13" s="127" t="s">
        <v>547</v>
      </c>
      <c r="L13" s="127" t="s">
        <v>548</v>
      </c>
      <c r="M13" s="127" t="s">
        <v>549</v>
      </c>
      <c r="N13" s="62"/>
      <c r="O13" s="62"/>
      <c r="P13" s="19">
        <f t="shared" ref="P13" si="1">SUM(O13*G13)</f>
        <v>0</v>
      </c>
      <c r="Q13" s="64"/>
    </row>
    <row r="14" spans="1:17" s="35" customFormat="1" ht="124.15" customHeight="1" x14ac:dyDescent="0.2">
      <c r="A14" s="69" t="s">
        <v>46</v>
      </c>
      <c r="B14" s="42">
        <v>1</v>
      </c>
      <c r="C14" s="42">
        <v>113</v>
      </c>
      <c r="D14" s="43" t="s">
        <v>543</v>
      </c>
      <c r="E14" s="43" t="s">
        <v>553</v>
      </c>
      <c r="F14" s="43" t="s">
        <v>183</v>
      </c>
      <c r="G14" s="42">
        <v>10</v>
      </c>
      <c r="H14" s="45" t="e" vm="71">
        <v>#VALUE!</v>
      </c>
      <c r="I14" s="43" t="s">
        <v>554</v>
      </c>
      <c r="J14" s="43" t="s">
        <v>555</v>
      </c>
      <c r="K14" s="80" t="s">
        <v>556</v>
      </c>
      <c r="L14" s="46" t="s">
        <v>557</v>
      </c>
      <c r="M14" s="43" t="s">
        <v>558</v>
      </c>
      <c r="N14" s="81" t="s">
        <v>559</v>
      </c>
      <c r="O14" s="19"/>
      <c r="P14" s="19">
        <f>SUM(O14*G14)</f>
        <v>0</v>
      </c>
      <c r="Q14" s="13"/>
    </row>
    <row r="15" spans="1:17" s="35" customFormat="1" ht="124.15" customHeight="1" x14ac:dyDescent="0.2">
      <c r="A15" s="69" t="s">
        <v>46</v>
      </c>
      <c r="B15" s="42">
        <v>1</v>
      </c>
      <c r="C15" s="42">
        <v>113</v>
      </c>
      <c r="D15" s="43" t="s">
        <v>543</v>
      </c>
      <c r="E15" s="43" t="s">
        <v>553</v>
      </c>
      <c r="F15" s="43" t="s">
        <v>183</v>
      </c>
      <c r="G15" s="42">
        <v>10</v>
      </c>
      <c r="H15" s="45" t="e" vm="71">
        <v>#VALUE!</v>
      </c>
      <c r="I15" s="43" t="s">
        <v>554</v>
      </c>
      <c r="J15" s="43" t="s">
        <v>555</v>
      </c>
      <c r="K15" s="80" t="s">
        <v>556</v>
      </c>
      <c r="L15" s="46" t="s">
        <v>557</v>
      </c>
      <c r="M15" s="43" t="s">
        <v>560</v>
      </c>
      <c r="N15" s="81" t="s">
        <v>561</v>
      </c>
      <c r="O15" s="19"/>
      <c r="P15" s="19">
        <f>SUM(O15*G15)</f>
        <v>0</v>
      </c>
      <c r="Q15" s="13"/>
    </row>
    <row r="16" spans="1:17" s="35" customFormat="1" ht="124.15" customHeight="1" thickBot="1" x14ac:dyDescent="0.25">
      <c r="A16" s="71" t="s">
        <v>46</v>
      </c>
      <c r="B16" s="72">
        <v>1</v>
      </c>
      <c r="C16" s="72">
        <v>113</v>
      </c>
      <c r="D16" s="73" t="s">
        <v>543</v>
      </c>
      <c r="E16" s="73" t="s">
        <v>562</v>
      </c>
      <c r="F16" s="73" t="s">
        <v>183</v>
      </c>
      <c r="G16" s="72">
        <v>2</v>
      </c>
      <c r="H16" s="74" t="e" vm="72">
        <v>#VALUE!</v>
      </c>
      <c r="I16" s="73" t="s">
        <v>554</v>
      </c>
      <c r="J16" s="73" t="s">
        <v>563</v>
      </c>
      <c r="K16" s="231" t="s">
        <v>564</v>
      </c>
      <c r="L16" s="75" t="s">
        <v>565</v>
      </c>
      <c r="M16" s="73" t="s">
        <v>566</v>
      </c>
      <c r="N16" s="165"/>
      <c r="O16" s="76"/>
      <c r="P16" s="76">
        <f>SUM(O16*G16)</f>
        <v>0</v>
      </c>
      <c r="Q16" s="77"/>
    </row>
    <row r="17" spans="2:17" ht="15.75" thickBot="1" x14ac:dyDescent="0.3"/>
    <row r="18" spans="2:17" s="47" customFormat="1" ht="21" thickBot="1" x14ac:dyDescent="0.3">
      <c r="B18" s="281" t="s">
        <v>75</v>
      </c>
      <c r="C18" s="282"/>
      <c r="D18" s="282"/>
      <c r="E18" s="282"/>
      <c r="F18" s="282"/>
      <c r="G18" s="282"/>
      <c r="H18" s="282"/>
      <c r="I18" s="282"/>
      <c r="J18" s="282"/>
      <c r="K18" s="282"/>
      <c r="L18" s="282"/>
      <c r="M18" s="282"/>
      <c r="N18" s="283"/>
      <c r="O18" s="273">
        <v>0</v>
      </c>
      <c r="P18" s="274"/>
      <c r="Q18" s="48"/>
    </row>
    <row r="19" spans="2:17" s="49" customFormat="1" ht="21" thickBot="1" x14ac:dyDescent="0.3">
      <c r="B19" s="50"/>
      <c r="C19" s="51"/>
      <c r="G19" s="51"/>
      <c r="O19" s="52"/>
      <c r="P19" s="52"/>
    </row>
    <row r="20" spans="2:17" s="47" customFormat="1" ht="21" thickBot="1" x14ac:dyDescent="0.3">
      <c r="B20" s="275" t="s">
        <v>76</v>
      </c>
      <c r="C20" s="276"/>
      <c r="D20" s="276"/>
      <c r="E20" s="276"/>
      <c r="F20" s="276"/>
      <c r="G20" s="276"/>
      <c r="H20" s="276"/>
      <c r="I20" s="276"/>
      <c r="J20" s="276"/>
      <c r="K20" s="276"/>
      <c r="L20" s="276"/>
      <c r="M20" s="276"/>
      <c r="N20" s="277"/>
      <c r="O20" s="273">
        <f>SUM(P4:P16:O18)</f>
        <v>0</v>
      </c>
      <c r="P20" s="274"/>
      <c r="Q20" s="48"/>
    </row>
    <row r="21" spans="2:17" s="49" customFormat="1" ht="21" thickBot="1" x14ac:dyDescent="0.3">
      <c r="B21" s="50"/>
      <c r="C21" s="51"/>
      <c r="G21" s="51"/>
      <c r="O21" s="52"/>
      <c r="P21" s="52"/>
    </row>
    <row r="22" spans="2:17" s="49" customFormat="1" ht="21" thickBot="1" x14ac:dyDescent="0.3">
      <c r="B22" s="278" t="s">
        <v>77</v>
      </c>
      <c r="C22" s="279"/>
      <c r="D22" s="279"/>
      <c r="E22" s="279"/>
      <c r="F22" s="279"/>
      <c r="G22" s="279"/>
      <c r="H22" s="279"/>
      <c r="I22" s="279"/>
      <c r="J22" s="279"/>
      <c r="K22" s="279"/>
      <c r="L22" s="279"/>
      <c r="M22" s="279"/>
      <c r="N22" s="280"/>
      <c r="O22" s="273"/>
      <c r="P22" s="274"/>
      <c r="Q22" s="256"/>
    </row>
    <row r="23" spans="2:17" s="49" customFormat="1" ht="21" thickBot="1" x14ac:dyDescent="0.3">
      <c r="B23" s="50"/>
      <c r="C23" s="51"/>
      <c r="G23" s="51"/>
      <c r="O23" s="52"/>
      <c r="P23" s="52"/>
    </row>
    <row r="24" spans="2:17" s="49" customFormat="1" ht="21" thickBot="1" x14ac:dyDescent="0.3">
      <c r="B24" s="270" t="s">
        <v>78</v>
      </c>
      <c r="C24" s="271"/>
      <c r="D24" s="271"/>
      <c r="E24" s="271"/>
      <c r="F24" s="271"/>
      <c r="G24" s="271"/>
      <c r="H24" s="271"/>
      <c r="I24" s="271"/>
      <c r="J24" s="271"/>
      <c r="K24" s="271"/>
      <c r="L24" s="271"/>
      <c r="M24" s="271"/>
      <c r="N24" s="272"/>
      <c r="O24" s="273">
        <f>SUM(O20-O22)</f>
        <v>0</v>
      </c>
      <c r="P24" s="274"/>
      <c r="Q24" s="256"/>
    </row>
  </sheetData>
  <sortState xmlns:xlrd2="http://schemas.microsoft.com/office/spreadsheetml/2017/richdata2" ref="A4:R16">
    <sortCondition ref="E4:E16"/>
  </sortState>
  <mergeCells count="10">
    <mergeCell ref="A1:Q1"/>
    <mergeCell ref="B22:N22"/>
    <mergeCell ref="O22:P22"/>
    <mergeCell ref="B24:N24"/>
    <mergeCell ref="O24:P24"/>
    <mergeCell ref="B18:N18"/>
    <mergeCell ref="O18:P18"/>
    <mergeCell ref="B20:N20"/>
    <mergeCell ref="O20:P20"/>
    <mergeCell ref="A2:Q2"/>
  </mergeCells>
  <phoneticPr fontId="1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EC03A-7C75-4EA5-A8C4-03F044DEAD3E}">
  <sheetPr>
    <tabColor theme="2"/>
  </sheetPr>
  <dimension ref="A1:Q27"/>
  <sheetViews>
    <sheetView topLeftCell="J1" zoomScale="55" zoomScaleNormal="55" workbookViewId="0">
      <selection activeCell="O13" sqref="O13"/>
    </sheetView>
  </sheetViews>
  <sheetFormatPr defaultColWidth="8.85546875" defaultRowHeight="15" x14ac:dyDescent="0.25"/>
  <cols>
    <col min="1" max="1" width="18.5703125" style="141" customWidth="1"/>
    <col min="2" max="2" width="12" style="142" bestFit="1" customWidth="1"/>
    <col min="3" max="3" width="25.28515625" style="142" bestFit="1" customWidth="1"/>
    <col min="4" max="4" width="28.5703125" style="141" bestFit="1" customWidth="1"/>
    <col min="5" max="5" width="29.28515625" style="141" bestFit="1" customWidth="1"/>
    <col min="6" max="6" width="28.42578125" style="141" bestFit="1" customWidth="1"/>
    <col min="7" max="7" width="17.140625" style="142" bestFit="1" customWidth="1"/>
    <col min="8" max="8" width="29.5703125" style="141" customWidth="1"/>
    <col min="9" max="9" width="30.5703125" style="141" customWidth="1"/>
    <col min="10" max="10" width="27.5703125" style="141" bestFit="1" customWidth="1"/>
    <col min="11" max="11" width="47.7109375" style="141" bestFit="1" customWidth="1"/>
    <col min="12" max="12" width="29.5703125" style="141" bestFit="1" customWidth="1"/>
    <col min="13" max="13" width="50.28515625" style="141" bestFit="1" customWidth="1"/>
    <col min="14" max="14" width="66.85546875" style="141" bestFit="1" customWidth="1"/>
    <col min="15" max="15" width="26.28515625" style="141" bestFit="1" customWidth="1"/>
    <col min="16" max="16" width="22.140625" style="141" bestFit="1" customWidth="1"/>
    <col min="17" max="17" width="14.42578125" bestFit="1" customWidth="1"/>
    <col min="18" max="16384" width="8.85546875" style="141"/>
  </cols>
  <sheetData>
    <row r="1" spans="1:17" s="128" customFormat="1" ht="28.15" customHeight="1" x14ac:dyDescent="0.25">
      <c r="A1" s="290" t="s">
        <v>27</v>
      </c>
      <c r="B1" s="290"/>
      <c r="C1" s="290"/>
      <c r="D1" s="290"/>
      <c r="E1" s="290"/>
      <c r="F1" s="290"/>
      <c r="G1" s="290"/>
      <c r="H1" s="290"/>
      <c r="I1" s="290"/>
      <c r="J1" s="290"/>
      <c r="K1" s="290"/>
      <c r="L1" s="290"/>
      <c r="M1" s="290"/>
      <c r="N1" s="290"/>
      <c r="O1" s="290"/>
      <c r="P1" s="290"/>
      <c r="Q1" s="164"/>
    </row>
    <row r="2" spans="1:17" s="129" customFormat="1" ht="28.15" customHeight="1" thickBot="1" x14ac:dyDescent="0.3">
      <c r="A2" s="291" t="s">
        <v>567</v>
      </c>
      <c r="B2" s="291"/>
      <c r="C2" s="291"/>
      <c r="D2" s="291"/>
      <c r="E2" s="291"/>
      <c r="F2" s="291"/>
      <c r="G2" s="291"/>
      <c r="H2" s="291"/>
      <c r="I2" s="291"/>
      <c r="J2" s="291"/>
      <c r="K2" s="291"/>
      <c r="L2" s="291"/>
      <c r="M2" s="291"/>
      <c r="N2" s="291"/>
      <c r="O2" s="291"/>
      <c r="P2" s="291"/>
      <c r="Q2" s="248"/>
    </row>
    <row r="3" spans="1:17" s="130" customFormat="1" ht="36.75" thickBot="1" x14ac:dyDescent="0.3">
      <c r="A3" s="232" t="s">
        <v>29</v>
      </c>
      <c r="B3" s="131" t="s">
        <v>30</v>
      </c>
      <c r="C3" s="132" t="s">
        <v>31</v>
      </c>
      <c r="D3" s="132" t="s">
        <v>32</v>
      </c>
      <c r="E3" s="132" t="s">
        <v>33</v>
      </c>
      <c r="F3" s="132" t="s">
        <v>34</v>
      </c>
      <c r="G3" s="132" t="s">
        <v>35</v>
      </c>
      <c r="H3" s="132" t="s">
        <v>36</v>
      </c>
      <c r="I3" s="132" t="s">
        <v>37</v>
      </c>
      <c r="J3" s="132" t="s">
        <v>38</v>
      </c>
      <c r="K3" s="132" t="s">
        <v>39</v>
      </c>
      <c r="L3" s="132" t="s">
        <v>40</v>
      </c>
      <c r="M3" s="132" t="s">
        <v>41</v>
      </c>
      <c r="N3" s="132" t="s">
        <v>42</v>
      </c>
      <c r="O3" s="132" t="s">
        <v>43</v>
      </c>
      <c r="P3" s="132" t="s">
        <v>44</v>
      </c>
      <c r="Q3" s="249" t="s">
        <v>45</v>
      </c>
    </row>
    <row r="4" spans="1:17" s="135" customFormat="1" ht="124.15" customHeight="1" x14ac:dyDescent="0.2">
      <c r="A4" s="257" t="s">
        <v>46</v>
      </c>
      <c r="B4" s="233">
        <v>1</v>
      </c>
      <c r="C4" s="233">
        <v>110</v>
      </c>
      <c r="D4" s="234" t="s">
        <v>165</v>
      </c>
      <c r="E4" s="235" t="s">
        <v>568</v>
      </c>
      <c r="F4" s="235" t="s">
        <v>569</v>
      </c>
      <c r="G4" s="233">
        <v>1</v>
      </c>
      <c r="H4" s="236" t="e" vm="73">
        <v>#VALUE!</v>
      </c>
      <c r="I4" s="235" t="s">
        <v>570</v>
      </c>
      <c r="J4" s="235" t="s">
        <v>571</v>
      </c>
      <c r="K4" s="235" t="s">
        <v>26</v>
      </c>
      <c r="L4" s="235" t="s">
        <v>26</v>
      </c>
      <c r="M4" s="234" t="s">
        <v>572</v>
      </c>
      <c r="N4" s="237" t="s">
        <v>573</v>
      </c>
      <c r="O4" s="238"/>
      <c r="P4" s="238">
        <f t="shared" ref="P4:P8" si="0">SUM(O4*G4)</f>
        <v>0</v>
      </c>
      <c r="Q4" s="88"/>
    </row>
    <row r="5" spans="1:17" s="140" customFormat="1" ht="124.15" customHeight="1" x14ac:dyDescent="0.2">
      <c r="A5" s="258" t="s">
        <v>46</v>
      </c>
      <c r="B5" s="136">
        <v>1</v>
      </c>
      <c r="C5" s="136">
        <v>103</v>
      </c>
      <c r="D5" s="133" t="s">
        <v>56</v>
      </c>
      <c r="E5" s="133" t="s">
        <v>574</v>
      </c>
      <c r="F5" s="133" t="s">
        <v>575</v>
      </c>
      <c r="G5" s="136">
        <v>1</v>
      </c>
      <c r="H5" s="137" t="e" vm="74">
        <v>#VALUE!</v>
      </c>
      <c r="I5" s="134" t="s">
        <v>570</v>
      </c>
      <c r="J5" s="133" t="s">
        <v>576</v>
      </c>
      <c r="K5" s="133" t="s">
        <v>26</v>
      </c>
      <c r="L5" s="133" t="s">
        <v>26</v>
      </c>
      <c r="M5" s="133" t="s">
        <v>577</v>
      </c>
      <c r="N5" s="138" t="s">
        <v>26</v>
      </c>
      <c r="O5" s="139"/>
      <c r="P5" s="139">
        <f t="shared" si="0"/>
        <v>0</v>
      </c>
      <c r="Q5" s="13"/>
    </row>
    <row r="6" spans="1:17" s="140" customFormat="1" ht="124.5" customHeight="1" x14ac:dyDescent="0.2">
      <c r="A6" s="258" t="s">
        <v>46</v>
      </c>
      <c r="B6" s="42">
        <v>1</v>
      </c>
      <c r="C6" s="158">
        <v>109</v>
      </c>
      <c r="D6" s="152" t="s">
        <v>63</v>
      </c>
      <c r="E6" s="152" t="s">
        <v>578</v>
      </c>
      <c r="F6" s="152" t="s">
        <v>575</v>
      </c>
      <c r="G6" s="153">
        <v>1</v>
      </c>
      <c r="H6" s="154" t="e" vm="75">
        <v>#VALUE!</v>
      </c>
      <c r="I6" s="43" t="s">
        <v>570</v>
      </c>
      <c r="J6" s="152" t="s">
        <v>579</v>
      </c>
      <c r="K6" s="155"/>
      <c r="L6" s="156"/>
      <c r="M6" s="152" t="s">
        <v>580</v>
      </c>
      <c r="N6" s="157" t="s">
        <v>581</v>
      </c>
      <c r="O6" s="139"/>
      <c r="P6" s="139">
        <f t="shared" si="0"/>
        <v>0</v>
      </c>
      <c r="Q6" s="13"/>
    </row>
    <row r="7" spans="1:17" s="140" customFormat="1" ht="124.5" customHeight="1" x14ac:dyDescent="0.2">
      <c r="A7" s="258" t="s">
        <v>46</v>
      </c>
      <c r="B7" s="42">
        <v>1</v>
      </c>
      <c r="C7" s="158">
        <v>110</v>
      </c>
      <c r="D7" s="152" t="s">
        <v>165</v>
      </c>
      <c r="E7" s="152" t="s">
        <v>578</v>
      </c>
      <c r="F7" s="152" t="s">
        <v>575</v>
      </c>
      <c r="G7" s="153">
        <v>1</v>
      </c>
      <c r="H7" s="154" t="e" vm="75">
        <v>#VALUE!</v>
      </c>
      <c r="I7" s="43" t="s">
        <v>570</v>
      </c>
      <c r="J7" s="152" t="s">
        <v>579</v>
      </c>
      <c r="K7" s="155"/>
      <c r="L7" s="156"/>
      <c r="M7" s="152" t="s">
        <v>580</v>
      </c>
      <c r="N7" s="157" t="s">
        <v>581</v>
      </c>
      <c r="O7" s="139"/>
      <c r="P7" s="139">
        <f t="shared" si="0"/>
        <v>0</v>
      </c>
      <c r="Q7" s="13"/>
    </row>
    <row r="8" spans="1:17" s="135" customFormat="1" ht="124.15" customHeight="1" thickBot="1" x14ac:dyDescent="0.3">
      <c r="A8" s="259" t="s">
        <v>46</v>
      </c>
      <c r="B8" s="239">
        <v>1</v>
      </c>
      <c r="C8" s="239">
        <v>110</v>
      </c>
      <c r="D8" s="240" t="s">
        <v>165</v>
      </c>
      <c r="E8" s="241" t="s">
        <v>582</v>
      </c>
      <c r="F8" s="241" t="s">
        <v>583</v>
      </c>
      <c r="G8" s="242">
        <v>1</v>
      </c>
      <c r="H8" s="243" t="e" vm="76">
        <v>#VALUE!</v>
      </c>
      <c r="I8" s="241" t="s">
        <v>570</v>
      </c>
      <c r="J8" s="241" t="s">
        <v>584</v>
      </c>
      <c r="K8" s="244"/>
      <c r="L8" s="245"/>
      <c r="M8" s="240" t="s">
        <v>572</v>
      </c>
      <c r="N8" s="246"/>
      <c r="O8" s="247"/>
      <c r="P8" s="247">
        <f t="shared" si="0"/>
        <v>0</v>
      </c>
      <c r="Q8" s="77"/>
    </row>
    <row r="9" spans="1:17" ht="15.75" thickBot="1" x14ac:dyDescent="0.3">
      <c r="Q9" s="251"/>
    </row>
    <row r="10" spans="1:17" s="129" customFormat="1" ht="21" thickBot="1" x14ac:dyDescent="0.3">
      <c r="B10" s="300" t="s">
        <v>75</v>
      </c>
      <c r="C10" s="301"/>
      <c r="D10" s="301"/>
      <c r="E10" s="301"/>
      <c r="F10" s="301"/>
      <c r="G10" s="301"/>
      <c r="H10" s="301"/>
      <c r="I10" s="301"/>
      <c r="J10" s="301"/>
      <c r="K10" s="301"/>
      <c r="L10" s="301"/>
      <c r="M10" s="301"/>
      <c r="N10" s="302"/>
      <c r="O10" s="295">
        <v>0</v>
      </c>
      <c r="P10" s="296"/>
      <c r="Q10" s="25"/>
    </row>
    <row r="11" spans="1:17" s="143" customFormat="1" ht="21" thickBot="1" x14ac:dyDescent="0.3">
      <c r="B11" s="144"/>
      <c r="C11" s="145"/>
      <c r="G11" s="145"/>
      <c r="O11" s="146"/>
      <c r="P11" s="146"/>
      <c r="Q11" s="25"/>
    </row>
    <row r="12" spans="1:17" s="129" customFormat="1" ht="21" thickBot="1" x14ac:dyDescent="0.3">
      <c r="B12" s="303" t="s">
        <v>76</v>
      </c>
      <c r="C12" s="304"/>
      <c r="D12" s="304"/>
      <c r="E12" s="304"/>
      <c r="F12" s="304"/>
      <c r="G12" s="304"/>
      <c r="H12" s="304"/>
      <c r="I12" s="304"/>
      <c r="J12" s="304"/>
      <c r="K12" s="304"/>
      <c r="L12" s="304"/>
      <c r="M12" s="304"/>
      <c r="N12" s="305"/>
      <c r="O12" s="295">
        <f>SUM(O10,P4:P8)</f>
        <v>0</v>
      </c>
      <c r="P12" s="296"/>
      <c r="Q12" s="25"/>
    </row>
    <row r="13" spans="1:17" s="143" customFormat="1" ht="21" thickBot="1" x14ac:dyDescent="0.25">
      <c r="B13" s="144"/>
      <c r="C13" s="145"/>
      <c r="G13" s="145"/>
      <c r="O13" s="146"/>
      <c r="P13" s="146"/>
      <c r="Q13" s="35"/>
    </row>
    <row r="14" spans="1:17" s="143" customFormat="1" ht="21" thickBot="1" x14ac:dyDescent="0.25">
      <c r="B14" s="292" t="s">
        <v>77</v>
      </c>
      <c r="C14" s="293"/>
      <c r="D14" s="293"/>
      <c r="E14" s="293"/>
      <c r="F14" s="293"/>
      <c r="G14" s="293"/>
      <c r="H14" s="293"/>
      <c r="I14" s="293"/>
      <c r="J14" s="293"/>
      <c r="K14" s="293"/>
      <c r="L14" s="293"/>
      <c r="M14" s="293"/>
      <c r="N14" s="294"/>
      <c r="O14" s="295"/>
      <c r="P14" s="296"/>
      <c r="Q14" s="35"/>
    </row>
    <row r="15" spans="1:17" s="143" customFormat="1" ht="21" thickBot="1" x14ac:dyDescent="0.25">
      <c r="B15" s="144"/>
      <c r="C15" s="145"/>
      <c r="G15" s="145"/>
      <c r="O15" s="146"/>
      <c r="P15" s="146"/>
      <c r="Q15" s="35"/>
    </row>
    <row r="16" spans="1:17" s="143" customFormat="1" ht="21" thickBot="1" x14ac:dyDescent="0.3">
      <c r="B16" s="297" t="s">
        <v>78</v>
      </c>
      <c r="C16" s="298"/>
      <c r="D16" s="298"/>
      <c r="E16" s="298"/>
      <c r="F16" s="298"/>
      <c r="G16" s="298"/>
      <c r="H16" s="298"/>
      <c r="I16" s="298"/>
      <c r="J16" s="298"/>
      <c r="K16" s="298"/>
      <c r="L16" s="298"/>
      <c r="M16" s="298"/>
      <c r="N16" s="299"/>
      <c r="O16" s="295">
        <f>SUM(O12-O14)</f>
        <v>0</v>
      </c>
      <c r="P16" s="296"/>
      <c r="Q16" s="25"/>
    </row>
    <row r="17" spans="17:17" x14ac:dyDescent="0.25">
      <c r="Q17" s="25"/>
    </row>
    <row r="18" spans="17:17" x14ac:dyDescent="0.25">
      <c r="Q18" s="25"/>
    </row>
    <row r="19" spans="17:17" x14ac:dyDescent="0.25">
      <c r="Q19" s="25"/>
    </row>
    <row r="21" spans="17:17" ht="20.25" x14ac:dyDescent="0.25">
      <c r="Q21" s="48"/>
    </row>
    <row r="22" spans="17:17" ht="20.25" x14ac:dyDescent="0.25">
      <c r="Q22" s="143"/>
    </row>
    <row r="23" spans="17:17" ht="20.25" x14ac:dyDescent="0.25">
      <c r="Q23" s="48"/>
    </row>
    <row r="24" spans="17:17" ht="20.25" x14ac:dyDescent="0.25">
      <c r="Q24" s="143"/>
    </row>
    <row r="25" spans="17:17" ht="20.25" x14ac:dyDescent="0.25">
      <c r="Q25" s="250"/>
    </row>
    <row r="26" spans="17:17" ht="20.25" x14ac:dyDescent="0.25">
      <c r="Q26" s="143"/>
    </row>
    <row r="27" spans="17:17" ht="20.25" x14ac:dyDescent="0.25">
      <c r="Q27" s="250"/>
    </row>
  </sheetData>
  <mergeCells count="10">
    <mergeCell ref="A1:P1"/>
    <mergeCell ref="A2:P2"/>
    <mergeCell ref="B14:N14"/>
    <mergeCell ref="O14:P14"/>
    <mergeCell ref="B16:N16"/>
    <mergeCell ref="O16:P16"/>
    <mergeCell ref="B10:N10"/>
    <mergeCell ref="O10:P10"/>
    <mergeCell ref="B12:N12"/>
    <mergeCell ref="O12:P12"/>
  </mergeCells>
  <phoneticPr fontId="1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2E90-7937-405A-8460-4E77E3B040DB}">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2"/>
  <sheetViews>
    <sheetView topLeftCell="L1" zoomScale="80" zoomScaleNormal="80" workbookViewId="0">
      <selection activeCell="O8" sqref="O8:P8"/>
    </sheetView>
  </sheetViews>
  <sheetFormatPr defaultRowHeight="15" x14ac:dyDescent="0.25"/>
  <cols>
    <col min="1" max="1" width="15.42578125" customWidth="1"/>
    <col min="2" max="2" width="12" bestFit="1" customWidth="1"/>
    <col min="3" max="3" width="25.28515625" bestFit="1" customWidth="1"/>
    <col min="4" max="4" width="28.5703125" bestFit="1" customWidth="1"/>
    <col min="5" max="5" width="29.28515625" bestFit="1" customWidth="1"/>
    <col min="6" max="6" width="28.42578125" bestFit="1" customWidth="1"/>
    <col min="7" max="7" width="17.140625" bestFit="1" customWidth="1"/>
    <col min="8" max="8" width="36.710937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21.85546875"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79</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1" customFormat="1" ht="118.5" customHeight="1" thickBot="1" x14ac:dyDescent="0.3">
      <c r="A4" s="171" t="s">
        <v>46</v>
      </c>
      <c r="B4" s="91">
        <v>1</v>
      </c>
      <c r="C4" s="172">
        <v>123</v>
      </c>
      <c r="D4" s="92" t="s">
        <v>80</v>
      </c>
      <c r="E4" s="92" t="s">
        <v>81</v>
      </c>
      <c r="F4" s="92" t="s">
        <v>82</v>
      </c>
      <c r="G4" s="93">
        <v>1</v>
      </c>
      <c r="H4" s="94" t="e" vm="5">
        <v>#VALUE!</v>
      </c>
      <c r="I4" s="92" t="s">
        <v>83</v>
      </c>
      <c r="J4" s="92" t="s">
        <v>84</v>
      </c>
      <c r="K4" s="111"/>
      <c r="L4" s="111" t="s">
        <v>85</v>
      </c>
      <c r="M4" s="92" t="s">
        <v>86</v>
      </c>
      <c r="N4" s="92" t="s">
        <v>87</v>
      </c>
      <c r="O4" s="95"/>
      <c r="P4" s="95">
        <f>SUM(O4*G4)</f>
        <v>0</v>
      </c>
      <c r="Q4" s="96"/>
    </row>
    <row r="5" spans="1:17" ht="15.75" thickBot="1" x14ac:dyDescent="0.3">
      <c r="A5" s="9"/>
    </row>
    <row r="6" spans="1:17" s="56" customFormat="1" ht="21.75" thickBot="1" x14ac:dyDescent="0.3">
      <c r="A6" s="55"/>
      <c r="B6" s="281" t="s">
        <v>75</v>
      </c>
      <c r="C6" s="282"/>
      <c r="D6" s="282"/>
      <c r="E6" s="282"/>
      <c r="F6" s="282"/>
      <c r="G6" s="282"/>
      <c r="H6" s="282"/>
      <c r="I6" s="282"/>
      <c r="J6" s="282"/>
      <c r="K6" s="282"/>
      <c r="L6" s="282"/>
      <c r="M6" s="282"/>
      <c r="N6" s="283"/>
      <c r="O6" s="273">
        <v>0</v>
      </c>
      <c r="P6" s="274"/>
      <c r="Q6" s="48"/>
    </row>
    <row r="7" spans="1:17" s="55" customFormat="1" ht="21.75" thickBot="1" x14ac:dyDescent="0.3">
      <c r="A7" s="56"/>
      <c r="B7" s="57"/>
      <c r="H7" s="58"/>
      <c r="O7" s="59"/>
      <c r="P7" s="59"/>
    </row>
    <row r="8" spans="1:17" s="56" customFormat="1" ht="21.75" thickBot="1" x14ac:dyDescent="0.3">
      <c r="A8" s="55"/>
      <c r="B8" s="275" t="s">
        <v>76</v>
      </c>
      <c r="C8" s="276"/>
      <c r="D8" s="276"/>
      <c r="E8" s="276"/>
      <c r="F8" s="276"/>
      <c r="G8" s="276"/>
      <c r="H8" s="276"/>
      <c r="I8" s="276"/>
      <c r="J8" s="276"/>
      <c r="K8" s="276"/>
      <c r="L8" s="276"/>
      <c r="M8" s="276"/>
      <c r="N8" s="277"/>
      <c r="O8" s="273">
        <f>SUM(P4:P4,O6)</f>
        <v>0</v>
      </c>
      <c r="P8" s="274"/>
      <c r="Q8" s="48"/>
    </row>
    <row r="9" spans="1:17" s="55" customFormat="1" ht="21.75" thickBot="1" x14ac:dyDescent="0.3">
      <c r="B9" s="57"/>
      <c r="H9" s="58"/>
      <c r="O9" s="59"/>
      <c r="P9" s="59"/>
    </row>
    <row r="10" spans="1:17" s="60" customFormat="1" ht="21.75" thickBot="1" x14ac:dyDescent="0.3">
      <c r="A10" s="55"/>
      <c r="B10" s="278" t="s">
        <v>77</v>
      </c>
      <c r="C10" s="279"/>
      <c r="D10" s="279"/>
      <c r="E10" s="279"/>
      <c r="F10" s="279"/>
      <c r="G10" s="279"/>
      <c r="H10" s="279"/>
      <c r="I10" s="279"/>
      <c r="J10" s="279"/>
      <c r="K10" s="279"/>
      <c r="L10" s="279"/>
      <c r="M10" s="279"/>
      <c r="N10" s="280"/>
      <c r="O10" s="273"/>
      <c r="P10" s="274"/>
      <c r="Q10" s="256"/>
    </row>
    <row r="11" spans="1:17" s="55" customFormat="1" ht="21.75" thickBot="1" x14ac:dyDescent="0.3">
      <c r="B11" s="57"/>
      <c r="H11" s="58"/>
      <c r="O11" s="59"/>
      <c r="P11" s="59"/>
    </row>
    <row r="12" spans="1:17" s="55" customFormat="1" ht="21.75" thickBot="1" x14ac:dyDescent="0.4">
      <c r="A12" s="61"/>
      <c r="B12" s="270" t="s">
        <v>78</v>
      </c>
      <c r="C12" s="271"/>
      <c r="D12" s="271"/>
      <c r="E12" s="271"/>
      <c r="F12" s="271"/>
      <c r="G12" s="271"/>
      <c r="H12" s="271"/>
      <c r="I12" s="271"/>
      <c r="J12" s="271"/>
      <c r="K12" s="271"/>
      <c r="L12" s="271"/>
      <c r="M12" s="271"/>
      <c r="N12" s="272"/>
      <c r="O12" s="273">
        <f>SUM(O8-O10)</f>
        <v>0</v>
      </c>
      <c r="P12" s="274"/>
      <c r="Q12" s="256"/>
    </row>
  </sheetData>
  <mergeCells count="10">
    <mergeCell ref="A1:Q1"/>
    <mergeCell ref="A2:Q2"/>
    <mergeCell ref="B6:N6"/>
    <mergeCell ref="O6:P6"/>
    <mergeCell ref="O8:P8"/>
    <mergeCell ref="O10:P10"/>
    <mergeCell ref="O12:P12"/>
    <mergeCell ref="B8:N8"/>
    <mergeCell ref="B10:N10"/>
    <mergeCell ref="B12:N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topLeftCell="K2" zoomScale="80" zoomScaleNormal="80" workbookViewId="0">
      <selection activeCell="O11" sqref="O11:P11"/>
    </sheetView>
  </sheetViews>
  <sheetFormatPr defaultRowHeight="15" x14ac:dyDescent="0.25"/>
  <cols>
    <col min="1" max="1" width="16.28515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30.42578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88</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01.1" customHeight="1" x14ac:dyDescent="0.2">
      <c r="A4" s="82" t="s">
        <v>46</v>
      </c>
      <c r="B4" s="83">
        <v>1</v>
      </c>
      <c r="C4" s="83">
        <v>109</v>
      </c>
      <c r="D4" s="84" t="s">
        <v>89</v>
      </c>
      <c r="E4" s="84" t="s">
        <v>90</v>
      </c>
      <c r="F4" s="84" t="s">
        <v>91</v>
      </c>
      <c r="G4" s="98">
        <v>2</v>
      </c>
      <c r="H4" s="85" t="e" vm="6">
        <v>#VALUE!</v>
      </c>
      <c r="I4" s="84" t="s">
        <v>92</v>
      </c>
      <c r="J4" s="84" t="s">
        <v>93</v>
      </c>
      <c r="K4" s="84" t="s">
        <v>94</v>
      </c>
      <c r="L4" s="84" t="s">
        <v>95</v>
      </c>
      <c r="M4" s="84" t="s">
        <v>96</v>
      </c>
      <c r="N4" s="86" t="s">
        <v>97</v>
      </c>
      <c r="O4" s="87"/>
      <c r="P4" s="87">
        <f t="shared" ref="P4:P7" si="0">SUM(O4*G4)</f>
        <v>0</v>
      </c>
      <c r="Q4" s="88"/>
    </row>
    <row r="5" spans="1:17" s="35" customFormat="1" ht="114" customHeight="1" x14ac:dyDescent="0.2">
      <c r="A5" s="69" t="s">
        <v>46</v>
      </c>
      <c r="B5" s="42">
        <v>1</v>
      </c>
      <c r="C5" s="42">
        <v>110</v>
      </c>
      <c r="D5" s="43" t="s">
        <v>98</v>
      </c>
      <c r="E5" s="43" t="s">
        <v>99</v>
      </c>
      <c r="F5" s="43" t="s">
        <v>100</v>
      </c>
      <c r="G5" s="44">
        <v>5</v>
      </c>
      <c r="H5" s="45" t="e" vm="7">
        <v>#VALUE!</v>
      </c>
      <c r="I5" s="43" t="s">
        <v>92</v>
      </c>
      <c r="J5" s="43" t="s">
        <v>101</v>
      </c>
      <c r="K5" s="54" t="s">
        <v>102</v>
      </c>
      <c r="L5" s="43" t="s">
        <v>103</v>
      </c>
      <c r="M5" s="43" t="s">
        <v>104</v>
      </c>
      <c r="N5" s="46"/>
      <c r="O5" s="19"/>
      <c r="P5" s="19">
        <f t="shared" si="0"/>
        <v>0</v>
      </c>
      <c r="Q5" s="13"/>
    </row>
    <row r="6" spans="1:17" s="35" customFormat="1" ht="124.5" customHeight="1" x14ac:dyDescent="0.2">
      <c r="A6" s="69" t="s">
        <v>46</v>
      </c>
      <c r="B6" s="42">
        <v>1</v>
      </c>
      <c r="C6" s="42">
        <v>114</v>
      </c>
      <c r="D6" s="43" t="s">
        <v>105</v>
      </c>
      <c r="E6" s="43" t="s">
        <v>106</v>
      </c>
      <c r="F6" s="43" t="s">
        <v>100</v>
      </c>
      <c r="G6" s="44">
        <v>1</v>
      </c>
      <c r="H6" s="45" t="e" vm="8">
        <v>#VALUE!</v>
      </c>
      <c r="I6" s="43" t="s">
        <v>107</v>
      </c>
      <c r="J6" s="43" t="s">
        <v>108</v>
      </c>
      <c r="K6" s="43" t="s">
        <v>109</v>
      </c>
      <c r="L6" s="43" t="s">
        <v>110</v>
      </c>
      <c r="M6" s="43" t="s">
        <v>111</v>
      </c>
      <c r="N6" s="46"/>
      <c r="O6" s="19"/>
      <c r="P6" s="19">
        <f t="shared" si="0"/>
        <v>0</v>
      </c>
      <c r="Q6" s="13"/>
    </row>
    <row r="7" spans="1:17" s="35" customFormat="1" ht="100.9" customHeight="1" thickBot="1" x14ac:dyDescent="0.25">
      <c r="A7" s="71" t="s">
        <v>46</v>
      </c>
      <c r="B7" s="72">
        <v>1</v>
      </c>
      <c r="C7" s="72">
        <v>103</v>
      </c>
      <c r="D7" s="73" t="s">
        <v>56</v>
      </c>
      <c r="E7" s="73" t="s">
        <v>106</v>
      </c>
      <c r="F7" s="73" t="s">
        <v>100</v>
      </c>
      <c r="G7" s="100">
        <v>2</v>
      </c>
      <c r="H7" s="74" t="e" vm="8">
        <v>#VALUE!</v>
      </c>
      <c r="I7" s="73" t="s">
        <v>107</v>
      </c>
      <c r="J7" s="73" t="s">
        <v>108</v>
      </c>
      <c r="K7" s="73" t="s">
        <v>109</v>
      </c>
      <c r="L7" s="73" t="s">
        <v>110</v>
      </c>
      <c r="M7" s="73" t="s">
        <v>112</v>
      </c>
      <c r="N7" s="75"/>
      <c r="O7" s="76"/>
      <c r="P7" s="76">
        <f t="shared" si="0"/>
        <v>0</v>
      </c>
      <c r="Q7" s="77"/>
    </row>
    <row r="8" spans="1:17" s="1" customFormat="1" ht="21.75" customHeight="1" thickBot="1" x14ac:dyDescent="0.3">
      <c r="B8" s="28"/>
      <c r="C8" s="173"/>
      <c r="D8" s="23"/>
      <c r="E8" s="23"/>
      <c r="F8" s="23"/>
      <c r="G8" s="29"/>
      <c r="H8" s="26"/>
      <c r="I8" s="23"/>
      <c r="J8" s="23"/>
      <c r="K8" s="23"/>
      <c r="L8" s="27"/>
      <c r="M8" s="30"/>
      <c r="N8" s="27"/>
      <c r="O8" s="24"/>
      <c r="P8" s="24"/>
      <c r="Q8" s="25"/>
    </row>
    <row r="9" spans="1:17" s="56" customFormat="1" ht="21.75" thickBot="1" x14ac:dyDescent="0.3">
      <c r="A9" s="55"/>
      <c r="B9" s="281" t="s">
        <v>75</v>
      </c>
      <c r="C9" s="282"/>
      <c r="D9" s="282"/>
      <c r="E9" s="282"/>
      <c r="F9" s="282"/>
      <c r="G9" s="282"/>
      <c r="H9" s="282"/>
      <c r="I9" s="282"/>
      <c r="J9" s="282"/>
      <c r="K9" s="282"/>
      <c r="L9" s="282"/>
      <c r="M9" s="282"/>
      <c r="N9" s="283"/>
      <c r="O9" s="273"/>
      <c r="P9" s="274"/>
      <c r="Q9" s="48"/>
    </row>
    <row r="10" spans="1:17" s="55" customFormat="1" ht="21.75" thickBot="1" x14ac:dyDescent="0.3">
      <c r="A10" s="56"/>
      <c r="B10" s="57"/>
      <c r="C10" s="58"/>
      <c r="H10" s="58"/>
      <c r="O10" s="59"/>
      <c r="P10" s="59"/>
    </row>
    <row r="11" spans="1:17" s="56" customFormat="1" ht="21.75" thickBot="1" x14ac:dyDescent="0.4">
      <c r="A11" s="61"/>
      <c r="B11" s="275" t="s">
        <v>76</v>
      </c>
      <c r="C11" s="276"/>
      <c r="D11" s="276"/>
      <c r="E11" s="276"/>
      <c r="F11" s="276"/>
      <c r="G11" s="276"/>
      <c r="H11" s="276"/>
      <c r="I11" s="276"/>
      <c r="J11" s="276"/>
      <c r="K11" s="276"/>
      <c r="L11" s="276"/>
      <c r="M11" s="276"/>
      <c r="N11" s="277"/>
      <c r="O11" s="273">
        <f>SUM(P4:P7,O9)</f>
        <v>0</v>
      </c>
      <c r="P11" s="274"/>
      <c r="Q11" s="48"/>
    </row>
    <row r="12" spans="1:17" s="55" customFormat="1" ht="21.75" thickBot="1" x14ac:dyDescent="0.4">
      <c r="A12" s="61"/>
      <c r="B12" s="57"/>
      <c r="C12" s="58"/>
      <c r="H12" s="58"/>
      <c r="O12" s="59"/>
      <c r="P12" s="59"/>
    </row>
    <row r="13" spans="1:17" s="60" customFormat="1" ht="21.75" thickBot="1" x14ac:dyDescent="0.4">
      <c r="A13" s="61"/>
      <c r="B13" s="278" t="s">
        <v>77</v>
      </c>
      <c r="C13" s="279"/>
      <c r="D13" s="279"/>
      <c r="E13" s="279"/>
      <c r="F13" s="279"/>
      <c r="G13" s="279"/>
      <c r="H13" s="279"/>
      <c r="I13" s="279"/>
      <c r="J13" s="279"/>
      <c r="K13" s="279"/>
      <c r="L13" s="279"/>
      <c r="M13" s="279"/>
      <c r="N13" s="280"/>
      <c r="O13" s="273"/>
      <c r="P13" s="274"/>
      <c r="Q13" s="256"/>
    </row>
    <row r="14" spans="1:17" s="55" customFormat="1" ht="21.75" thickBot="1" x14ac:dyDescent="0.4">
      <c r="A14" s="61"/>
      <c r="B14" s="57"/>
      <c r="C14" s="58"/>
      <c r="H14" s="58"/>
      <c r="O14" s="59"/>
      <c r="P14" s="59"/>
    </row>
    <row r="15" spans="1:17" s="55" customFormat="1" ht="21.75" thickBot="1" x14ac:dyDescent="0.4">
      <c r="A15" s="61"/>
      <c r="B15" s="270" t="s">
        <v>78</v>
      </c>
      <c r="C15" s="271"/>
      <c r="D15" s="271"/>
      <c r="E15" s="271"/>
      <c r="F15" s="271"/>
      <c r="G15" s="271"/>
      <c r="H15" s="271"/>
      <c r="I15" s="271"/>
      <c r="J15" s="271"/>
      <c r="K15" s="271"/>
      <c r="L15" s="271"/>
      <c r="M15" s="271"/>
      <c r="N15" s="272"/>
      <c r="O15" s="273">
        <f>SUM(O11-O13)</f>
        <v>0</v>
      </c>
      <c r="P15" s="274"/>
      <c r="Q15" s="256"/>
    </row>
  </sheetData>
  <mergeCells count="10">
    <mergeCell ref="A1:Q1"/>
    <mergeCell ref="A2:Q2"/>
    <mergeCell ref="B15:N15"/>
    <mergeCell ref="O15:P15"/>
    <mergeCell ref="B11:N11"/>
    <mergeCell ref="O11:P11"/>
    <mergeCell ref="B13:N13"/>
    <mergeCell ref="O13:P13"/>
    <mergeCell ref="B9:N9"/>
    <mergeCell ref="O9:P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4"/>
  <sheetViews>
    <sheetView topLeftCell="L8" zoomScale="60" zoomScaleNormal="60" workbookViewId="0">
      <selection activeCell="O20" sqref="O20:P20"/>
    </sheetView>
  </sheetViews>
  <sheetFormatPr defaultRowHeight="15" x14ac:dyDescent="0.25"/>
  <cols>
    <col min="1" max="1" width="16.28515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style="21"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68" t="s">
        <v>113</v>
      </c>
      <c r="B2" s="268"/>
      <c r="C2" s="268"/>
      <c r="D2" s="268"/>
      <c r="E2" s="268"/>
      <c r="F2" s="268"/>
      <c r="G2" s="268"/>
      <c r="H2" s="268"/>
      <c r="I2" s="268"/>
      <c r="J2" s="268"/>
      <c r="K2" s="268"/>
      <c r="L2" s="268"/>
      <c r="M2" s="268"/>
      <c r="N2" s="268"/>
      <c r="O2" s="268"/>
      <c r="P2" s="268"/>
      <c r="Q2" s="269"/>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99" customHeight="1" x14ac:dyDescent="0.2">
      <c r="A4" s="82" t="s">
        <v>46</v>
      </c>
      <c r="B4" s="83">
        <v>1</v>
      </c>
      <c r="C4" s="83">
        <v>122</v>
      </c>
      <c r="D4" s="84" t="s">
        <v>114</v>
      </c>
      <c r="E4" s="84" t="s">
        <v>115</v>
      </c>
      <c r="F4" s="84" t="s">
        <v>116</v>
      </c>
      <c r="G4" s="98">
        <v>1</v>
      </c>
      <c r="H4" s="85" t="e" vm="9">
        <v>#VALUE!</v>
      </c>
      <c r="I4" s="84" t="s">
        <v>117</v>
      </c>
      <c r="J4" s="84" t="s">
        <v>118</v>
      </c>
      <c r="K4" s="84" t="s">
        <v>119</v>
      </c>
      <c r="L4" s="84" t="s">
        <v>120</v>
      </c>
      <c r="M4" s="84" t="s">
        <v>121</v>
      </c>
      <c r="N4" s="86" t="s">
        <v>122</v>
      </c>
      <c r="O4" s="87"/>
      <c r="P4" s="87">
        <f>O4*G4</f>
        <v>0</v>
      </c>
      <c r="Q4" s="88"/>
    </row>
    <row r="5" spans="1:17" s="35" customFormat="1" ht="99" customHeight="1" x14ac:dyDescent="0.2">
      <c r="A5" s="69" t="s">
        <v>46</v>
      </c>
      <c r="B5" s="42">
        <v>1</v>
      </c>
      <c r="C5" s="42">
        <v>124</v>
      </c>
      <c r="D5" s="43" t="s">
        <v>123</v>
      </c>
      <c r="E5" s="43" t="s">
        <v>124</v>
      </c>
      <c r="F5" s="43" t="s">
        <v>116</v>
      </c>
      <c r="G5" s="44">
        <v>2</v>
      </c>
      <c r="H5" s="174" t="e" vm="10">
        <v>#VALUE!</v>
      </c>
      <c r="I5" s="43" t="s">
        <v>117</v>
      </c>
      <c r="J5" s="43" t="s">
        <v>118</v>
      </c>
      <c r="K5" s="43" t="s">
        <v>119</v>
      </c>
      <c r="L5" s="43" t="s">
        <v>125</v>
      </c>
      <c r="M5" s="43" t="s">
        <v>121</v>
      </c>
      <c r="N5" s="46" t="s">
        <v>122</v>
      </c>
      <c r="O5" s="19"/>
      <c r="P5" s="19">
        <f>SUM(O5*G5)</f>
        <v>0</v>
      </c>
      <c r="Q5" s="13"/>
    </row>
    <row r="6" spans="1:17" s="35" customFormat="1" ht="124.15" customHeight="1" x14ac:dyDescent="0.2">
      <c r="A6" s="69" t="s">
        <v>46</v>
      </c>
      <c r="B6" s="42">
        <v>1</v>
      </c>
      <c r="C6" s="42">
        <v>108</v>
      </c>
      <c r="D6" s="43" t="s">
        <v>126</v>
      </c>
      <c r="E6" s="43" t="s">
        <v>127</v>
      </c>
      <c r="F6" s="43" t="s">
        <v>116</v>
      </c>
      <c r="G6" s="44">
        <v>1</v>
      </c>
      <c r="H6" s="45" t="e" vm="11">
        <v>#VALUE!</v>
      </c>
      <c r="I6" s="43" t="s">
        <v>117</v>
      </c>
      <c r="J6" s="43" t="s">
        <v>118</v>
      </c>
      <c r="K6" s="43" t="s">
        <v>119</v>
      </c>
      <c r="L6" s="43" t="s">
        <v>128</v>
      </c>
      <c r="M6" s="43" t="s">
        <v>121</v>
      </c>
      <c r="N6" s="46" t="s">
        <v>122</v>
      </c>
      <c r="O6" s="19"/>
      <c r="P6" s="19">
        <f>SUM(O6*G6)</f>
        <v>0</v>
      </c>
      <c r="Q6" s="13"/>
    </row>
    <row r="7" spans="1:17" s="35" customFormat="1" ht="124.15" customHeight="1" x14ac:dyDescent="0.2">
      <c r="A7" s="69" t="s">
        <v>46</v>
      </c>
      <c r="B7" s="42">
        <v>1</v>
      </c>
      <c r="C7" s="42">
        <v>104</v>
      </c>
      <c r="D7" s="43" t="s">
        <v>126</v>
      </c>
      <c r="E7" s="43" t="s">
        <v>127</v>
      </c>
      <c r="F7" s="43" t="s">
        <v>116</v>
      </c>
      <c r="G7" s="44">
        <v>1</v>
      </c>
      <c r="H7" s="45" t="e" vm="11">
        <v>#VALUE!</v>
      </c>
      <c r="I7" s="43" t="s">
        <v>117</v>
      </c>
      <c r="J7" s="43" t="s">
        <v>118</v>
      </c>
      <c r="K7" s="43" t="s">
        <v>119</v>
      </c>
      <c r="L7" s="43" t="s">
        <v>128</v>
      </c>
      <c r="M7" s="43" t="s">
        <v>121</v>
      </c>
      <c r="N7" s="46" t="s">
        <v>122</v>
      </c>
      <c r="O7" s="19"/>
      <c r="P7" s="19">
        <f>SUM(O7*G7)</f>
        <v>0</v>
      </c>
      <c r="Q7" s="13"/>
    </row>
    <row r="8" spans="1:17" s="35" customFormat="1" ht="124.15" customHeight="1" x14ac:dyDescent="0.2">
      <c r="A8" s="69" t="s">
        <v>46</v>
      </c>
      <c r="B8" s="42">
        <v>1</v>
      </c>
      <c r="C8" s="42">
        <v>105</v>
      </c>
      <c r="D8" s="43" t="s">
        <v>126</v>
      </c>
      <c r="E8" s="43" t="s">
        <v>127</v>
      </c>
      <c r="F8" s="43" t="s">
        <v>116</v>
      </c>
      <c r="G8" s="44">
        <v>1</v>
      </c>
      <c r="H8" s="45" t="e" vm="11">
        <v>#VALUE!</v>
      </c>
      <c r="I8" s="43" t="s">
        <v>117</v>
      </c>
      <c r="J8" s="43" t="s">
        <v>118</v>
      </c>
      <c r="K8" s="43" t="s">
        <v>119</v>
      </c>
      <c r="L8" s="43" t="s">
        <v>128</v>
      </c>
      <c r="M8" s="43" t="s">
        <v>121</v>
      </c>
      <c r="N8" s="46" t="s">
        <v>122</v>
      </c>
      <c r="O8" s="19"/>
      <c r="P8" s="19">
        <f>SUM(O8*G8)</f>
        <v>0</v>
      </c>
      <c r="Q8" s="13"/>
    </row>
    <row r="9" spans="1:17" s="35" customFormat="1" ht="99" customHeight="1" x14ac:dyDescent="0.2">
      <c r="A9" s="69" t="s">
        <v>46</v>
      </c>
      <c r="B9" s="42">
        <v>1</v>
      </c>
      <c r="C9" s="42">
        <v>106</v>
      </c>
      <c r="D9" s="43" t="s">
        <v>126</v>
      </c>
      <c r="E9" s="43" t="s">
        <v>115</v>
      </c>
      <c r="F9" s="43" t="s">
        <v>116</v>
      </c>
      <c r="G9" s="44">
        <v>1</v>
      </c>
      <c r="H9" s="45" t="e" vm="9">
        <v>#VALUE!</v>
      </c>
      <c r="I9" s="43" t="s">
        <v>117</v>
      </c>
      <c r="J9" s="43" t="s">
        <v>118</v>
      </c>
      <c r="K9" s="43" t="s">
        <v>119</v>
      </c>
      <c r="L9" s="43" t="s">
        <v>120</v>
      </c>
      <c r="M9" s="43" t="s">
        <v>121</v>
      </c>
      <c r="N9" s="46" t="s">
        <v>122</v>
      </c>
      <c r="O9" s="19"/>
      <c r="P9" s="19">
        <f t="shared" ref="P9:P10" si="0">SUM(O9*G9)</f>
        <v>0</v>
      </c>
      <c r="Q9" s="13"/>
    </row>
    <row r="10" spans="1:17" s="35" customFormat="1" ht="99" customHeight="1" x14ac:dyDescent="0.2">
      <c r="A10" s="69" t="s">
        <v>46</v>
      </c>
      <c r="B10" s="42">
        <v>1</v>
      </c>
      <c r="C10" s="42">
        <v>122</v>
      </c>
      <c r="D10" s="43" t="s">
        <v>114</v>
      </c>
      <c r="E10" s="43" t="s">
        <v>115</v>
      </c>
      <c r="F10" s="43" t="s">
        <v>116</v>
      </c>
      <c r="G10" s="44">
        <v>1</v>
      </c>
      <c r="H10" s="45" t="e" vm="9">
        <v>#VALUE!</v>
      </c>
      <c r="I10" s="43" t="s">
        <v>117</v>
      </c>
      <c r="J10" s="43" t="s">
        <v>118</v>
      </c>
      <c r="K10" s="43" t="s">
        <v>119</v>
      </c>
      <c r="L10" s="43" t="s">
        <v>120</v>
      </c>
      <c r="M10" s="43" t="s">
        <v>121</v>
      </c>
      <c r="N10" s="46" t="s">
        <v>122</v>
      </c>
      <c r="O10" s="19"/>
      <c r="P10" s="19">
        <f t="shared" si="0"/>
        <v>0</v>
      </c>
      <c r="Q10" s="13"/>
    </row>
    <row r="11" spans="1:17" s="35" customFormat="1" ht="99" customHeight="1" x14ac:dyDescent="0.2">
      <c r="A11" s="69" t="s">
        <v>46</v>
      </c>
      <c r="B11" s="42">
        <v>1</v>
      </c>
      <c r="C11" s="42">
        <v>128</v>
      </c>
      <c r="D11" s="43" t="s">
        <v>129</v>
      </c>
      <c r="E11" s="43" t="s">
        <v>115</v>
      </c>
      <c r="F11" s="43" t="s">
        <v>116</v>
      </c>
      <c r="G11" s="44">
        <v>1</v>
      </c>
      <c r="H11" s="45" t="e" vm="9">
        <v>#VALUE!</v>
      </c>
      <c r="I11" s="43" t="s">
        <v>117</v>
      </c>
      <c r="J11" s="43" t="s">
        <v>118</v>
      </c>
      <c r="K11" s="43" t="s">
        <v>119</v>
      </c>
      <c r="L11" s="43" t="s">
        <v>120</v>
      </c>
      <c r="M11" s="43" t="s">
        <v>121</v>
      </c>
      <c r="N11" s="46" t="s">
        <v>122</v>
      </c>
      <c r="O11" s="19"/>
      <c r="P11" s="19">
        <f t="shared" ref="P11" si="1">SUM(O11*G11)</f>
        <v>0</v>
      </c>
      <c r="Q11" s="13"/>
    </row>
    <row r="12" spans="1:17" s="35" customFormat="1" ht="99" customHeight="1" x14ac:dyDescent="0.2">
      <c r="A12" s="69" t="s">
        <v>46</v>
      </c>
      <c r="B12" s="42">
        <v>1</v>
      </c>
      <c r="C12" s="42">
        <v>130</v>
      </c>
      <c r="D12" s="43" t="s">
        <v>130</v>
      </c>
      <c r="E12" s="43" t="s">
        <v>131</v>
      </c>
      <c r="F12" s="43" t="s">
        <v>116</v>
      </c>
      <c r="G12" s="44">
        <v>1</v>
      </c>
      <c r="H12" s="45" t="e" vm="12">
        <v>#VALUE!</v>
      </c>
      <c r="I12" s="43" t="s">
        <v>117</v>
      </c>
      <c r="J12" s="43" t="s">
        <v>118</v>
      </c>
      <c r="K12" s="43" t="s">
        <v>119</v>
      </c>
      <c r="L12" s="43" t="s">
        <v>132</v>
      </c>
      <c r="M12" s="43" t="s">
        <v>121</v>
      </c>
      <c r="N12" s="46" t="s">
        <v>122</v>
      </c>
      <c r="O12" s="19"/>
      <c r="P12" s="19">
        <f t="shared" ref="P12:P16" si="2">SUM(O12*G12)</f>
        <v>0</v>
      </c>
      <c r="Q12" s="13"/>
    </row>
    <row r="13" spans="1:17" s="35" customFormat="1" ht="99" customHeight="1" x14ac:dyDescent="0.2">
      <c r="A13" s="69" t="s">
        <v>46</v>
      </c>
      <c r="B13" s="42">
        <v>1</v>
      </c>
      <c r="C13" s="42">
        <v>112</v>
      </c>
      <c r="D13" s="43" t="s">
        <v>133</v>
      </c>
      <c r="E13" s="43" t="s">
        <v>134</v>
      </c>
      <c r="F13" s="43" t="s">
        <v>116</v>
      </c>
      <c r="G13" s="44">
        <v>1</v>
      </c>
      <c r="H13" s="45" t="e" vm="13">
        <v>#VALUE!</v>
      </c>
      <c r="I13" s="43" t="s">
        <v>117</v>
      </c>
      <c r="J13" s="43" t="s">
        <v>118</v>
      </c>
      <c r="K13" s="43" t="s">
        <v>119</v>
      </c>
      <c r="L13" s="43" t="s">
        <v>135</v>
      </c>
      <c r="M13" s="43" t="s">
        <v>136</v>
      </c>
      <c r="N13" s="46" t="s">
        <v>122</v>
      </c>
      <c r="O13" s="19"/>
      <c r="P13" s="19">
        <f t="shared" ref="P13" si="3">SUM(O13*G13)</f>
        <v>0</v>
      </c>
      <c r="Q13" s="13"/>
    </row>
    <row r="14" spans="1:17" s="35" customFormat="1" ht="99" customHeight="1" x14ac:dyDescent="0.2">
      <c r="A14" s="69" t="s">
        <v>46</v>
      </c>
      <c r="B14" s="42">
        <v>1</v>
      </c>
      <c r="C14" s="42">
        <v>131</v>
      </c>
      <c r="D14" s="43" t="s">
        <v>130</v>
      </c>
      <c r="E14" s="43" t="s">
        <v>134</v>
      </c>
      <c r="F14" s="43" t="s">
        <v>116</v>
      </c>
      <c r="G14" s="44">
        <v>2</v>
      </c>
      <c r="H14" s="45" t="e" vm="13">
        <v>#VALUE!</v>
      </c>
      <c r="I14" s="43" t="s">
        <v>117</v>
      </c>
      <c r="J14" s="43" t="s">
        <v>118</v>
      </c>
      <c r="K14" s="43" t="s">
        <v>119</v>
      </c>
      <c r="L14" s="43" t="s">
        <v>135</v>
      </c>
      <c r="M14" s="43" t="s">
        <v>121</v>
      </c>
      <c r="N14" s="46" t="s">
        <v>122</v>
      </c>
      <c r="O14" s="19"/>
      <c r="P14" s="19">
        <f t="shared" si="2"/>
        <v>0</v>
      </c>
      <c r="Q14" s="13"/>
    </row>
    <row r="15" spans="1:17" s="35" customFormat="1" ht="99" customHeight="1" x14ac:dyDescent="0.2">
      <c r="A15" s="69" t="s">
        <v>46</v>
      </c>
      <c r="B15" s="42">
        <v>1</v>
      </c>
      <c r="C15" s="42">
        <v>123</v>
      </c>
      <c r="D15" s="43" t="s">
        <v>80</v>
      </c>
      <c r="E15" s="43" t="s">
        <v>127</v>
      </c>
      <c r="F15" s="43" t="s">
        <v>116</v>
      </c>
      <c r="G15" s="44">
        <v>1</v>
      </c>
      <c r="H15" s="45" t="e" vm="11">
        <v>#VALUE!</v>
      </c>
      <c r="I15" s="43" t="s">
        <v>117</v>
      </c>
      <c r="J15" s="43" t="s">
        <v>118</v>
      </c>
      <c r="K15" s="43" t="s">
        <v>119</v>
      </c>
      <c r="L15" s="43" t="s">
        <v>128</v>
      </c>
      <c r="M15" s="43" t="s">
        <v>121</v>
      </c>
      <c r="N15" s="46" t="s">
        <v>122</v>
      </c>
      <c r="O15" s="19"/>
      <c r="P15" s="19">
        <f>SUM(O15*G15)</f>
        <v>0</v>
      </c>
      <c r="Q15" s="13"/>
    </row>
    <row r="16" spans="1:17" s="35" customFormat="1" ht="99" customHeight="1" x14ac:dyDescent="0.2">
      <c r="A16" s="71" t="s">
        <v>46</v>
      </c>
      <c r="B16" s="72">
        <v>1</v>
      </c>
      <c r="C16" s="72">
        <v>130</v>
      </c>
      <c r="D16" s="73" t="s">
        <v>130</v>
      </c>
      <c r="E16" s="73" t="s">
        <v>137</v>
      </c>
      <c r="F16" s="73" t="s">
        <v>138</v>
      </c>
      <c r="G16" s="100">
        <v>1</v>
      </c>
      <c r="H16" s="74" t="e" vm="12">
        <v>#VALUE!</v>
      </c>
      <c r="I16" s="73" t="s">
        <v>117</v>
      </c>
      <c r="J16" s="73" t="s">
        <v>139</v>
      </c>
      <c r="K16" s="73" t="s">
        <v>119</v>
      </c>
      <c r="L16" s="73" t="s">
        <v>140</v>
      </c>
      <c r="M16" s="73" t="s">
        <v>121</v>
      </c>
      <c r="N16" s="75" t="s">
        <v>122</v>
      </c>
      <c r="O16" s="76"/>
      <c r="P16" s="19">
        <f t="shared" si="2"/>
        <v>0</v>
      </c>
      <c r="Q16" s="77"/>
    </row>
    <row r="18" spans="1:17" s="47" customFormat="1" ht="21" thickBot="1" x14ac:dyDescent="0.35">
      <c r="A18" s="63"/>
      <c r="B18" s="281" t="s">
        <v>75</v>
      </c>
      <c r="C18" s="282"/>
      <c r="D18" s="282"/>
      <c r="E18" s="282"/>
      <c r="F18" s="282"/>
      <c r="G18" s="282"/>
      <c r="H18" s="282"/>
      <c r="I18" s="282"/>
      <c r="J18" s="282"/>
      <c r="K18" s="282"/>
      <c r="L18" s="282"/>
      <c r="M18" s="282"/>
      <c r="N18" s="283"/>
      <c r="O18" s="273">
        <v>0</v>
      </c>
      <c r="P18" s="274"/>
      <c r="Q18" s="48"/>
    </row>
    <row r="19" spans="1:17" s="49" customFormat="1" ht="21" thickBot="1" x14ac:dyDescent="0.35">
      <c r="A19" s="63"/>
      <c r="B19" s="57"/>
      <c r="C19" s="51"/>
      <c r="H19" s="51"/>
      <c r="O19" s="52"/>
      <c r="P19" s="52"/>
    </row>
    <row r="20" spans="1:17" s="47" customFormat="1" ht="21" thickBot="1" x14ac:dyDescent="0.35">
      <c r="A20" s="63"/>
      <c r="B20" s="275" t="s">
        <v>76</v>
      </c>
      <c r="C20" s="276"/>
      <c r="D20" s="276"/>
      <c r="E20" s="276"/>
      <c r="F20" s="276"/>
      <c r="G20" s="276"/>
      <c r="H20" s="276"/>
      <c r="I20" s="276"/>
      <c r="J20" s="276"/>
      <c r="K20" s="276"/>
      <c r="L20" s="276"/>
      <c r="M20" s="276"/>
      <c r="N20" s="277"/>
      <c r="O20" s="273">
        <f>(SUM(P4:P16))+O18</f>
        <v>0</v>
      </c>
      <c r="P20" s="274"/>
      <c r="Q20" s="48"/>
    </row>
    <row r="21" spans="1:17" s="49" customFormat="1" ht="21" thickBot="1" x14ac:dyDescent="0.35">
      <c r="A21" s="63"/>
      <c r="B21" s="57"/>
      <c r="C21" s="51"/>
      <c r="H21" s="51"/>
      <c r="O21" s="52"/>
      <c r="P21" s="52"/>
    </row>
    <row r="22" spans="1:17" s="49" customFormat="1" ht="21" thickBot="1" x14ac:dyDescent="0.35">
      <c r="A22" s="63"/>
      <c r="B22" s="278" t="s">
        <v>77</v>
      </c>
      <c r="C22" s="279"/>
      <c r="D22" s="279"/>
      <c r="E22" s="279"/>
      <c r="F22" s="279"/>
      <c r="G22" s="279"/>
      <c r="H22" s="279"/>
      <c r="I22" s="279"/>
      <c r="J22" s="279"/>
      <c r="K22" s="279"/>
      <c r="L22" s="279"/>
      <c r="M22" s="279"/>
      <c r="N22" s="280"/>
      <c r="O22" s="273"/>
      <c r="P22" s="274"/>
      <c r="Q22" s="256"/>
    </row>
    <row r="23" spans="1:17" s="49" customFormat="1" ht="21" thickBot="1" x14ac:dyDescent="0.35">
      <c r="A23" s="63"/>
      <c r="B23" s="57"/>
      <c r="C23" s="51"/>
      <c r="H23" s="51"/>
      <c r="O23" s="52"/>
      <c r="P23" s="52"/>
    </row>
    <row r="24" spans="1:17" s="49" customFormat="1" ht="21" thickBot="1" x14ac:dyDescent="0.35">
      <c r="A24" s="63"/>
      <c r="B24" s="270" t="s">
        <v>78</v>
      </c>
      <c r="C24" s="271"/>
      <c r="D24" s="271"/>
      <c r="E24" s="271"/>
      <c r="F24" s="271"/>
      <c r="G24" s="271"/>
      <c r="H24" s="271"/>
      <c r="I24" s="271"/>
      <c r="J24" s="271"/>
      <c r="K24" s="271"/>
      <c r="L24" s="271"/>
      <c r="M24" s="271"/>
      <c r="N24" s="272"/>
      <c r="O24" s="273">
        <f>SUM(O20-O22)</f>
        <v>0</v>
      </c>
      <c r="P24" s="274"/>
      <c r="Q24" s="256"/>
    </row>
  </sheetData>
  <mergeCells count="10">
    <mergeCell ref="A1:Q1"/>
    <mergeCell ref="A2:Q2"/>
    <mergeCell ref="B24:N24"/>
    <mergeCell ref="O24:P24"/>
    <mergeCell ref="B18:N18"/>
    <mergeCell ref="O18:P18"/>
    <mergeCell ref="B20:N20"/>
    <mergeCell ref="O20:P20"/>
    <mergeCell ref="B22:N22"/>
    <mergeCell ref="O22:P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8"/>
  <sheetViews>
    <sheetView topLeftCell="L7" zoomScale="70" zoomScaleNormal="70" workbookViewId="0">
      <selection activeCell="O14" sqref="O14:P14"/>
    </sheetView>
  </sheetViews>
  <sheetFormatPr defaultRowHeight="15" x14ac:dyDescent="0.25"/>
  <cols>
    <col min="1" max="1" width="15.28515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84" t="s">
        <v>141</v>
      </c>
      <c r="B2" s="284"/>
      <c r="C2" s="284"/>
      <c r="D2" s="284"/>
      <c r="E2" s="284"/>
      <c r="F2" s="284"/>
      <c r="G2" s="284"/>
      <c r="H2" s="284"/>
      <c r="I2" s="284"/>
      <c r="J2" s="284"/>
      <c r="K2" s="284"/>
      <c r="L2" s="284"/>
      <c r="M2" s="284"/>
      <c r="N2" s="284"/>
      <c r="O2" s="284"/>
      <c r="P2" s="284"/>
      <c r="Q2" s="285"/>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00.9" customHeight="1" x14ac:dyDescent="0.2">
      <c r="A4" s="82" t="s">
        <v>46</v>
      </c>
      <c r="B4" s="83">
        <v>1</v>
      </c>
      <c r="C4" s="83">
        <v>123</v>
      </c>
      <c r="D4" s="84" t="s">
        <v>80</v>
      </c>
      <c r="E4" s="84" t="s">
        <v>142</v>
      </c>
      <c r="F4" s="84" t="s">
        <v>143</v>
      </c>
      <c r="G4" s="98">
        <v>1</v>
      </c>
      <c r="H4" s="85" t="e" vm="14">
        <v>#VALUE!</v>
      </c>
      <c r="I4" s="84" t="s">
        <v>144</v>
      </c>
      <c r="J4" s="84" t="s">
        <v>145</v>
      </c>
      <c r="K4" s="84" t="s">
        <v>146</v>
      </c>
      <c r="L4" s="84" t="s">
        <v>147</v>
      </c>
      <c r="M4" s="84" t="s">
        <v>148</v>
      </c>
      <c r="N4" s="84" t="s">
        <v>149</v>
      </c>
      <c r="O4" s="87"/>
      <c r="P4" s="87">
        <f t="shared" ref="P4:P6" si="0">SUM(O4*G4)</f>
        <v>0</v>
      </c>
      <c r="Q4" s="88"/>
    </row>
    <row r="5" spans="1:17" s="35" customFormat="1" ht="100.9" customHeight="1" x14ac:dyDescent="0.2">
      <c r="A5" s="69" t="s">
        <v>46</v>
      </c>
      <c r="B5" s="42">
        <v>1</v>
      </c>
      <c r="C5" s="42">
        <v>112</v>
      </c>
      <c r="D5" s="43" t="s">
        <v>133</v>
      </c>
      <c r="E5" s="43" t="s">
        <v>142</v>
      </c>
      <c r="F5" s="43" t="s">
        <v>143</v>
      </c>
      <c r="G5" s="44">
        <v>2</v>
      </c>
      <c r="H5" s="45" t="e" vm="14">
        <v>#VALUE!</v>
      </c>
      <c r="I5" s="43" t="s">
        <v>144</v>
      </c>
      <c r="J5" s="43" t="s">
        <v>145</v>
      </c>
      <c r="K5" s="43" t="s">
        <v>146</v>
      </c>
      <c r="L5" s="43" t="s">
        <v>147</v>
      </c>
      <c r="M5" s="43" t="s">
        <v>148</v>
      </c>
      <c r="N5" s="43" t="s">
        <v>149</v>
      </c>
      <c r="O5" s="19"/>
      <c r="P5" s="19">
        <f t="shared" si="0"/>
        <v>0</v>
      </c>
      <c r="Q5" s="13"/>
    </row>
    <row r="6" spans="1:17" s="35" customFormat="1" ht="100.9" customHeight="1" x14ac:dyDescent="0.2">
      <c r="A6" s="69" t="s">
        <v>46</v>
      </c>
      <c r="B6" s="42">
        <v>1</v>
      </c>
      <c r="C6" s="42">
        <v>122</v>
      </c>
      <c r="D6" s="43" t="s">
        <v>114</v>
      </c>
      <c r="E6" s="43" t="s">
        <v>150</v>
      </c>
      <c r="F6" s="43" t="s">
        <v>143</v>
      </c>
      <c r="G6" s="44">
        <v>1</v>
      </c>
      <c r="H6" s="45" t="e" vm="14">
        <v>#VALUE!</v>
      </c>
      <c r="I6" s="43" t="s">
        <v>144</v>
      </c>
      <c r="J6" s="43" t="s">
        <v>145</v>
      </c>
      <c r="K6" s="43" t="s">
        <v>151</v>
      </c>
      <c r="L6" s="43" t="s">
        <v>152</v>
      </c>
      <c r="M6" s="43" t="s">
        <v>148</v>
      </c>
      <c r="N6" s="43" t="s">
        <v>149</v>
      </c>
      <c r="O6" s="19"/>
      <c r="P6" s="19">
        <f t="shared" si="0"/>
        <v>0</v>
      </c>
      <c r="Q6" s="13"/>
    </row>
    <row r="7" spans="1:17" s="35" customFormat="1" ht="124.15" customHeight="1" x14ac:dyDescent="0.2">
      <c r="A7" s="69" t="s">
        <v>46</v>
      </c>
      <c r="B7" s="42">
        <v>1</v>
      </c>
      <c r="C7" s="42">
        <v>112</v>
      </c>
      <c r="D7" s="43" t="s">
        <v>133</v>
      </c>
      <c r="E7" s="43" t="s">
        <v>153</v>
      </c>
      <c r="F7" s="43" t="s">
        <v>154</v>
      </c>
      <c r="G7" s="44">
        <v>1</v>
      </c>
      <c r="H7" s="45" t="e" vm="15">
        <v>#VALUE!</v>
      </c>
      <c r="I7" s="43" t="s">
        <v>144</v>
      </c>
      <c r="J7" s="43" t="s">
        <v>155</v>
      </c>
      <c r="K7" s="43" t="s">
        <v>156</v>
      </c>
      <c r="L7" s="43" t="s">
        <v>157</v>
      </c>
      <c r="M7" s="43" t="s">
        <v>158</v>
      </c>
      <c r="N7" s="43" t="s">
        <v>159</v>
      </c>
      <c r="O7" s="19"/>
      <c r="P7" s="19">
        <f t="shared" ref="P7:P10" si="1">SUM(O7*G7)</f>
        <v>0</v>
      </c>
      <c r="Q7" s="13"/>
    </row>
    <row r="8" spans="1:17" s="35" customFormat="1" ht="100.9" customHeight="1" x14ac:dyDescent="0.2">
      <c r="A8" s="69" t="s">
        <v>46</v>
      </c>
      <c r="B8" s="42">
        <v>1</v>
      </c>
      <c r="C8" s="42">
        <v>130</v>
      </c>
      <c r="D8" s="43" t="s">
        <v>130</v>
      </c>
      <c r="E8" s="43" t="s">
        <v>160</v>
      </c>
      <c r="F8" s="43" t="s">
        <v>161</v>
      </c>
      <c r="G8" s="44">
        <v>1</v>
      </c>
      <c r="H8" s="45" t="e" vm="15">
        <v>#VALUE!</v>
      </c>
      <c r="I8" s="43" t="s">
        <v>144</v>
      </c>
      <c r="J8" s="43" t="s">
        <v>155</v>
      </c>
      <c r="K8" s="43" t="s">
        <v>162</v>
      </c>
      <c r="L8" s="43" t="s">
        <v>157</v>
      </c>
      <c r="M8" s="46" t="s">
        <v>163</v>
      </c>
      <c r="N8" s="43" t="s">
        <v>164</v>
      </c>
      <c r="O8" s="19"/>
      <c r="P8" s="19">
        <f t="shared" ref="P8:P9" si="2">SUM(O8*G8)</f>
        <v>0</v>
      </c>
      <c r="Q8" s="13"/>
    </row>
    <row r="9" spans="1:17" s="35" customFormat="1" ht="100.9" customHeight="1" x14ac:dyDescent="0.2">
      <c r="A9" s="69" t="s">
        <v>46</v>
      </c>
      <c r="B9" s="42">
        <v>1</v>
      </c>
      <c r="C9" s="42">
        <v>131</v>
      </c>
      <c r="D9" s="43" t="s">
        <v>130</v>
      </c>
      <c r="E9" s="43" t="s">
        <v>160</v>
      </c>
      <c r="F9" s="43" t="s">
        <v>161</v>
      </c>
      <c r="G9" s="44">
        <v>1</v>
      </c>
      <c r="H9" s="45" t="e" vm="15">
        <v>#VALUE!</v>
      </c>
      <c r="I9" s="43" t="s">
        <v>144</v>
      </c>
      <c r="J9" s="43" t="s">
        <v>155</v>
      </c>
      <c r="K9" s="43" t="s">
        <v>162</v>
      </c>
      <c r="L9" s="43" t="s">
        <v>157</v>
      </c>
      <c r="M9" s="46" t="s">
        <v>163</v>
      </c>
      <c r="N9" s="43" t="s">
        <v>164</v>
      </c>
      <c r="O9" s="19"/>
      <c r="P9" s="19">
        <f t="shared" si="2"/>
        <v>0</v>
      </c>
      <c r="Q9" s="13"/>
    </row>
    <row r="10" spans="1:17" s="35" customFormat="1" ht="100.9" customHeight="1" thickBot="1" x14ac:dyDescent="0.25">
      <c r="A10" s="71" t="s">
        <v>46</v>
      </c>
      <c r="B10" s="72">
        <v>1</v>
      </c>
      <c r="C10" s="72">
        <v>110</v>
      </c>
      <c r="D10" s="73" t="s">
        <v>165</v>
      </c>
      <c r="E10" s="73" t="s">
        <v>166</v>
      </c>
      <c r="F10" s="73" t="s">
        <v>167</v>
      </c>
      <c r="G10" s="100">
        <v>2</v>
      </c>
      <c r="H10" s="74" t="e" vm="16">
        <v>#VALUE!</v>
      </c>
      <c r="I10" s="73" t="s">
        <v>168</v>
      </c>
      <c r="J10" s="126" t="s">
        <v>169</v>
      </c>
      <c r="K10" s="126" t="s">
        <v>170</v>
      </c>
      <c r="L10" s="73" t="s">
        <v>171</v>
      </c>
      <c r="M10" s="73" t="s">
        <v>172</v>
      </c>
      <c r="N10" s="73" t="s">
        <v>173</v>
      </c>
      <c r="O10" s="76"/>
      <c r="P10" s="76">
        <f t="shared" si="1"/>
        <v>0</v>
      </c>
      <c r="Q10" s="77"/>
    </row>
    <row r="11" spans="1:17" ht="15.75" thickBot="1" x14ac:dyDescent="0.3"/>
    <row r="12" spans="1:17" s="56" customFormat="1" ht="21.75" thickBot="1" x14ac:dyDescent="0.3">
      <c r="B12" s="281" t="s">
        <v>75</v>
      </c>
      <c r="C12" s="282"/>
      <c r="D12" s="282"/>
      <c r="E12" s="282"/>
      <c r="F12" s="282"/>
      <c r="G12" s="282"/>
      <c r="H12" s="282"/>
      <c r="I12" s="282"/>
      <c r="J12" s="282"/>
      <c r="K12" s="282"/>
      <c r="L12" s="282"/>
      <c r="M12" s="282"/>
      <c r="N12" s="283"/>
      <c r="O12" s="273">
        <v>0</v>
      </c>
      <c r="P12" s="274"/>
      <c r="Q12" s="48"/>
    </row>
    <row r="13" spans="1:17" s="55" customFormat="1" ht="21.75" thickBot="1" x14ac:dyDescent="0.3">
      <c r="B13" s="57"/>
      <c r="C13" s="58"/>
      <c r="O13" s="59"/>
      <c r="P13" s="59"/>
    </row>
    <row r="14" spans="1:17" s="56" customFormat="1" ht="21.75" thickBot="1" x14ac:dyDescent="0.3">
      <c r="B14" s="275" t="s">
        <v>76</v>
      </c>
      <c r="C14" s="276"/>
      <c r="D14" s="276"/>
      <c r="E14" s="276"/>
      <c r="F14" s="276"/>
      <c r="G14" s="276"/>
      <c r="H14" s="276"/>
      <c r="I14" s="276"/>
      <c r="J14" s="276"/>
      <c r="K14" s="276"/>
      <c r="L14" s="276"/>
      <c r="M14" s="276"/>
      <c r="N14" s="277"/>
      <c r="O14" s="273">
        <f>SUM(P4:P10,O12)</f>
        <v>0</v>
      </c>
      <c r="P14" s="274"/>
      <c r="Q14" s="48"/>
    </row>
    <row r="15" spans="1:17" s="55" customFormat="1" ht="21.75" thickBot="1" x14ac:dyDescent="0.3">
      <c r="B15" s="57"/>
      <c r="C15" s="58"/>
      <c r="O15" s="59"/>
      <c r="P15" s="59"/>
    </row>
    <row r="16" spans="1:17" s="55" customFormat="1" ht="21.75" thickBot="1" x14ac:dyDescent="0.3">
      <c r="B16" s="278" t="s">
        <v>77</v>
      </c>
      <c r="C16" s="279"/>
      <c r="D16" s="279"/>
      <c r="E16" s="279"/>
      <c r="F16" s="279"/>
      <c r="G16" s="279"/>
      <c r="H16" s="279"/>
      <c r="I16" s="279"/>
      <c r="J16" s="279"/>
      <c r="K16" s="279"/>
      <c r="L16" s="279"/>
      <c r="M16" s="279"/>
      <c r="N16" s="280"/>
      <c r="O16" s="273"/>
      <c r="P16" s="274"/>
      <c r="Q16" s="256"/>
    </row>
    <row r="17" spans="2:17" s="55" customFormat="1" ht="21.75" thickBot="1" x14ac:dyDescent="0.3">
      <c r="B17" s="57"/>
      <c r="C17" s="58"/>
      <c r="O17" s="59"/>
      <c r="P17" s="59"/>
    </row>
    <row r="18" spans="2:17" s="55" customFormat="1" ht="21.75" thickBot="1" x14ac:dyDescent="0.3">
      <c r="B18" s="270" t="s">
        <v>78</v>
      </c>
      <c r="C18" s="271"/>
      <c r="D18" s="271"/>
      <c r="E18" s="271"/>
      <c r="F18" s="271"/>
      <c r="G18" s="271"/>
      <c r="H18" s="271"/>
      <c r="I18" s="271"/>
      <c r="J18" s="271"/>
      <c r="K18" s="271"/>
      <c r="L18" s="271"/>
      <c r="M18" s="271"/>
      <c r="N18" s="272"/>
      <c r="O18" s="273">
        <f>SUM(O14-O16)</f>
        <v>0</v>
      </c>
      <c r="P18" s="274"/>
      <c r="Q18" s="256"/>
    </row>
  </sheetData>
  <mergeCells count="10">
    <mergeCell ref="A1:Q1"/>
    <mergeCell ref="A2:Q2"/>
    <mergeCell ref="B18:N18"/>
    <mergeCell ref="O18:P18"/>
    <mergeCell ref="B12:N12"/>
    <mergeCell ref="O12:P12"/>
    <mergeCell ref="B14:N14"/>
    <mergeCell ref="O14:P14"/>
    <mergeCell ref="B16:N16"/>
    <mergeCell ref="O16:P1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3"/>
  <sheetViews>
    <sheetView topLeftCell="J1" zoomScale="60" zoomScaleNormal="60" workbookViewId="0">
      <selection activeCell="O9" sqref="O9:P9"/>
    </sheetView>
  </sheetViews>
  <sheetFormatPr defaultRowHeight="15" x14ac:dyDescent="0.25"/>
  <cols>
    <col min="1" max="1" width="15.285156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84" t="s">
        <v>174</v>
      </c>
      <c r="B2" s="284"/>
      <c r="C2" s="284"/>
      <c r="D2" s="284"/>
      <c r="E2" s="284"/>
      <c r="F2" s="284"/>
      <c r="G2" s="284"/>
      <c r="H2" s="284"/>
      <c r="I2" s="284"/>
      <c r="J2" s="284"/>
      <c r="K2" s="284"/>
      <c r="L2" s="284"/>
      <c r="M2" s="284"/>
      <c r="N2" s="284"/>
      <c r="O2" s="284"/>
      <c r="P2" s="284"/>
      <c r="Q2" s="285"/>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17" customHeight="1" x14ac:dyDescent="0.2">
      <c r="A4" s="69" t="s">
        <v>46</v>
      </c>
      <c r="B4" s="42">
        <v>2</v>
      </c>
      <c r="C4" s="42">
        <v>110</v>
      </c>
      <c r="D4" s="43" t="s">
        <v>165</v>
      </c>
      <c r="E4" s="43" t="s">
        <v>175</v>
      </c>
      <c r="F4" s="43" t="s">
        <v>176</v>
      </c>
      <c r="G4" s="44">
        <v>12</v>
      </c>
      <c r="H4" s="45" t="e" vm="17">
        <v>#VALUE!</v>
      </c>
      <c r="I4" s="43" t="s">
        <v>177</v>
      </c>
      <c r="J4" s="43" t="s">
        <v>178</v>
      </c>
      <c r="K4" s="54">
        <v>111</v>
      </c>
      <c r="L4" s="43" t="s">
        <v>179</v>
      </c>
      <c r="M4" s="43" t="s">
        <v>180</v>
      </c>
      <c r="N4" s="43" t="s">
        <v>181</v>
      </c>
      <c r="O4" s="19"/>
      <c r="P4" s="19">
        <f>SUM(O4*G4)</f>
        <v>0</v>
      </c>
      <c r="Q4" s="13"/>
    </row>
    <row r="5" spans="1:17" s="35" customFormat="1" ht="124.5" customHeight="1" thickBot="1" x14ac:dyDescent="0.25">
      <c r="A5" s="71" t="s">
        <v>46</v>
      </c>
      <c r="B5" s="72">
        <v>1</v>
      </c>
      <c r="C5" s="175">
        <v>109</v>
      </c>
      <c r="D5" s="73" t="s">
        <v>89</v>
      </c>
      <c r="E5" s="73" t="s">
        <v>182</v>
      </c>
      <c r="F5" s="73" t="s">
        <v>183</v>
      </c>
      <c r="G5" s="100">
        <v>3</v>
      </c>
      <c r="H5" s="74" t="e" vm="18">
        <v>#VALUE!</v>
      </c>
      <c r="I5" s="73" t="s">
        <v>177</v>
      </c>
      <c r="J5" s="73" t="s">
        <v>184</v>
      </c>
      <c r="K5" s="75">
        <v>1006</v>
      </c>
      <c r="L5" s="112" t="s">
        <v>185</v>
      </c>
      <c r="M5" s="73" t="s">
        <v>186</v>
      </c>
      <c r="N5" s="73"/>
      <c r="O5" s="76"/>
      <c r="P5" s="76">
        <f>SUM(O5*G5)</f>
        <v>0</v>
      </c>
      <c r="Q5" s="77"/>
    </row>
    <row r="6" spans="1:17" ht="15.75" thickBot="1" x14ac:dyDescent="0.3"/>
    <row r="7" spans="1:17" s="47" customFormat="1" ht="21" thickBot="1" x14ac:dyDescent="0.3">
      <c r="B7" s="281" t="s">
        <v>75</v>
      </c>
      <c r="C7" s="282"/>
      <c r="D7" s="282"/>
      <c r="E7" s="282"/>
      <c r="F7" s="282"/>
      <c r="G7" s="282"/>
      <c r="H7" s="282"/>
      <c r="I7" s="282"/>
      <c r="J7" s="282"/>
      <c r="K7" s="282"/>
      <c r="L7" s="282"/>
      <c r="M7" s="282"/>
      <c r="N7" s="283"/>
      <c r="O7" s="273">
        <v>0</v>
      </c>
      <c r="P7" s="274"/>
      <c r="Q7" s="48"/>
    </row>
    <row r="8" spans="1:17" s="49" customFormat="1" ht="21" thickBot="1" x14ac:dyDescent="0.3">
      <c r="B8" s="57"/>
      <c r="C8" s="51"/>
      <c r="O8" s="52"/>
      <c r="P8" s="52"/>
    </row>
    <row r="9" spans="1:17" s="47" customFormat="1" ht="21" thickBot="1" x14ac:dyDescent="0.3">
      <c r="B9" s="275" t="s">
        <v>76</v>
      </c>
      <c r="C9" s="276"/>
      <c r="D9" s="276"/>
      <c r="E9" s="276"/>
      <c r="F9" s="276"/>
      <c r="G9" s="276"/>
      <c r="H9" s="276"/>
      <c r="I9" s="276"/>
      <c r="J9" s="276"/>
      <c r="K9" s="276"/>
      <c r="L9" s="276"/>
      <c r="M9" s="276"/>
      <c r="N9" s="277"/>
      <c r="O9" s="273">
        <f>SUM(P4:P5,O7)</f>
        <v>0</v>
      </c>
      <c r="P9" s="274"/>
      <c r="Q9" s="48"/>
    </row>
    <row r="10" spans="1:17" s="49" customFormat="1" ht="21" thickBot="1" x14ac:dyDescent="0.3">
      <c r="B10" s="57"/>
      <c r="C10" s="51"/>
      <c r="O10" s="52"/>
      <c r="P10" s="52"/>
    </row>
    <row r="11" spans="1:17" s="49" customFormat="1" ht="21" thickBot="1" x14ac:dyDescent="0.3">
      <c r="B11" s="278" t="s">
        <v>77</v>
      </c>
      <c r="C11" s="279"/>
      <c r="D11" s="279"/>
      <c r="E11" s="279"/>
      <c r="F11" s="279"/>
      <c r="G11" s="279"/>
      <c r="H11" s="279"/>
      <c r="I11" s="279"/>
      <c r="J11" s="279"/>
      <c r="K11" s="279"/>
      <c r="L11" s="279"/>
      <c r="M11" s="279"/>
      <c r="N11" s="280"/>
      <c r="O11" s="273"/>
      <c r="P11" s="274"/>
      <c r="Q11" s="256"/>
    </row>
    <row r="12" spans="1:17" s="49" customFormat="1" ht="21" thickBot="1" x14ac:dyDescent="0.3">
      <c r="B12" s="57"/>
      <c r="C12" s="51"/>
      <c r="O12" s="52"/>
      <c r="P12" s="52"/>
    </row>
    <row r="13" spans="1:17" s="49" customFormat="1" ht="21" thickBot="1" x14ac:dyDescent="0.3">
      <c r="B13" s="270" t="s">
        <v>78</v>
      </c>
      <c r="C13" s="271"/>
      <c r="D13" s="271"/>
      <c r="E13" s="271"/>
      <c r="F13" s="271"/>
      <c r="G13" s="271"/>
      <c r="H13" s="271"/>
      <c r="I13" s="271"/>
      <c r="J13" s="271"/>
      <c r="K13" s="271"/>
      <c r="L13" s="271"/>
      <c r="M13" s="271"/>
      <c r="N13" s="272"/>
      <c r="O13" s="273">
        <f>SUM(O9-O11)</f>
        <v>0</v>
      </c>
      <c r="P13" s="274"/>
      <c r="Q13" s="256"/>
    </row>
  </sheetData>
  <mergeCells count="10">
    <mergeCell ref="A1:Q1"/>
    <mergeCell ref="A2:Q2"/>
    <mergeCell ref="B13:N13"/>
    <mergeCell ref="O13:P13"/>
    <mergeCell ref="B7:N7"/>
    <mergeCell ref="O7:P7"/>
    <mergeCell ref="B9:N9"/>
    <mergeCell ref="O9:P9"/>
    <mergeCell ref="B11:N11"/>
    <mergeCell ref="O11:P1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2"/>
  <sheetViews>
    <sheetView topLeftCell="J19" zoomScale="60" zoomScaleNormal="60" workbookViewId="0">
      <selection activeCell="O28" sqref="O28:P28"/>
    </sheetView>
  </sheetViews>
  <sheetFormatPr defaultRowHeight="15" x14ac:dyDescent="0.25"/>
  <cols>
    <col min="1" max="1" width="18.42578125" customWidth="1"/>
    <col min="2" max="2" width="12" bestFit="1" customWidth="1"/>
    <col min="3" max="3" width="25.28515625" style="21"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bestFit="1" customWidth="1"/>
    <col min="11" max="11" width="47.7109375" bestFit="1" customWidth="1"/>
    <col min="12" max="12" width="29.5703125" bestFit="1"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7" s="9" customFormat="1" ht="28.15" customHeight="1" x14ac:dyDescent="0.25">
      <c r="A1" s="266" t="s">
        <v>27</v>
      </c>
      <c r="B1" s="266"/>
      <c r="C1" s="266"/>
      <c r="D1" s="266"/>
      <c r="E1" s="266"/>
      <c r="F1" s="266"/>
      <c r="G1" s="266"/>
      <c r="H1" s="266"/>
      <c r="I1" s="266"/>
      <c r="J1" s="266"/>
      <c r="K1" s="266"/>
      <c r="L1" s="266"/>
      <c r="M1" s="266"/>
      <c r="N1" s="266"/>
      <c r="O1" s="266"/>
      <c r="P1" s="266"/>
      <c r="Q1" s="267"/>
    </row>
    <row r="2" spans="1:17" s="9" customFormat="1" ht="28.15" customHeight="1" thickBot="1" x14ac:dyDescent="0.3">
      <c r="A2" s="284" t="s">
        <v>187</v>
      </c>
      <c r="B2" s="284"/>
      <c r="C2" s="284"/>
      <c r="D2" s="284"/>
      <c r="E2" s="284"/>
      <c r="F2" s="284"/>
      <c r="G2" s="284"/>
      <c r="H2" s="284"/>
      <c r="I2" s="284"/>
      <c r="J2" s="284"/>
      <c r="K2" s="284"/>
      <c r="L2" s="284"/>
      <c r="M2" s="284"/>
      <c r="N2" s="284"/>
      <c r="O2" s="284"/>
      <c r="P2" s="284"/>
      <c r="Q2" s="285"/>
    </row>
    <row r="3" spans="1:17"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7" s="35" customFormat="1" ht="100.9" customHeight="1" x14ac:dyDescent="0.2">
      <c r="A4" s="82" t="s">
        <v>46</v>
      </c>
      <c r="B4" s="83">
        <v>1</v>
      </c>
      <c r="C4" s="83">
        <v>130</v>
      </c>
      <c r="D4" s="84" t="s">
        <v>130</v>
      </c>
      <c r="E4" s="84" t="s">
        <v>188</v>
      </c>
      <c r="F4" s="84" t="s">
        <v>189</v>
      </c>
      <c r="G4" s="98">
        <v>1</v>
      </c>
      <c r="H4" s="85" t="e" vm="19">
        <v>#VALUE!</v>
      </c>
      <c r="I4" s="84" t="s">
        <v>190</v>
      </c>
      <c r="J4" s="84" t="s">
        <v>191</v>
      </c>
      <c r="K4" s="84" t="s">
        <v>192</v>
      </c>
      <c r="L4" s="86" t="s">
        <v>193</v>
      </c>
      <c r="M4" s="84" t="s">
        <v>194</v>
      </c>
      <c r="N4" s="86"/>
      <c r="O4" s="87"/>
      <c r="P4" s="87">
        <f t="shared" ref="P4:P24" si="0">SUM(O4*G4)</f>
        <v>0</v>
      </c>
      <c r="Q4" s="88"/>
    </row>
    <row r="5" spans="1:17" s="35" customFormat="1" ht="100.9" customHeight="1" x14ac:dyDescent="0.2">
      <c r="A5" s="69" t="s">
        <v>46</v>
      </c>
      <c r="B5" s="42">
        <v>1</v>
      </c>
      <c r="C5" s="42">
        <v>131</v>
      </c>
      <c r="D5" s="43" t="s">
        <v>130</v>
      </c>
      <c r="E5" s="121" t="s">
        <v>195</v>
      </c>
      <c r="F5" s="121" t="s">
        <v>189</v>
      </c>
      <c r="G5" s="122">
        <v>1</v>
      </c>
      <c r="H5" s="123" t="e" vm="20">
        <v>#VALUE!</v>
      </c>
      <c r="I5" s="121" t="s">
        <v>190</v>
      </c>
      <c r="J5" s="121" t="s">
        <v>196</v>
      </c>
      <c r="K5" s="121" t="s">
        <v>197</v>
      </c>
      <c r="L5" s="121" t="s">
        <v>198</v>
      </c>
      <c r="M5" s="124" t="s">
        <v>199</v>
      </c>
      <c r="N5" s="46"/>
      <c r="O5" s="19"/>
      <c r="P5" s="19">
        <f t="shared" si="0"/>
        <v>0</v>
      </c>
      <c r="Q5" s="13"/>
    </row>
    <row r="6" spans="1:17" s="35" customFormat="1" ht="100.9" customHeight="1" x14ac:dyDescent="0.2">
      <c r="A6" s="69" t="s">
        <v>46</v>
      </c>
      <c r="B6" s="42">
        <v>1</v>
      </c>
      <c r="C6" s="42">
        <v>103</v>
      </c>
      <c r="D6" s="43" t="s">
        <v>56</v>
      </c>
      <c r="E6" s="43" t="s">
        <v>200</v>
      </c>
      <c r="F6" s="43" t="s">
        <v>201</v>
      </c>
      <c r="G6" s="44">
        <v>7</v>
      </c>
      <c r="H6" s="45" t="e" vm="21">
        <v>#VALUE!</v>
      </c>
      <c r="I6" s="43" t="s">
        <v>190</v>
      </c>
      <c r="J6" s="43" t="s">
        <v>202</v>
      </c>
      <c r="K6" s="46" t="s">
        <v>203</v>
      </c>
      <c r="L6" s="43" t="s">
        <v>204</v>
      </c>
      <c r="M6" s="43" t="s">
        <v>205</v>
      </c>
      <c r="N6" s="43" t="s">
        <v>206</v>
      </c>
      <c r="O6" s="19"/>
      <c r="P6" s="19">
        <f t="shared" si="0"/>
        <v>0</v>
      </c>
      <c r="Q6" s="13"/>
    </row>
    <row r="7" spans="1:17" s="35" customFormat="1" ht="100.9" customHeight="1" x14ac:dyDescent="0.2">
      <c r="A7" s="69" t="s">
        <v>46</v>
      </c>
      <c r="B7" s="42">
        <v>1</v>
      </c>
      <c r="C7" s="42">
        <v>110</v>
      </c>
      <c r="D7" s="43" t="s">
        <v>207</v>
      </c>
      <c r="E7" s="43" t="s">
        <v>208</v>
      </c>
      <c r="F7" s="43" t="s">
        <v>201</v>
      </c>
      <c r="G7" s="44">
        <v>1</v>
      </c>
      <c r="H7" s="45" t="e" vm="22">
        <v>#VALUE!</v>
      </c>
      <c r="I7" s="43" t="s">
        <v>190</v>
      </c>
      <c r="J7" s="43" t="s">
        <v>209</v>
      </c>
      <c r="K7" s="46" t="s">
        <v>210</v>
      </c>
      <c r="L7" s="43" t="s">
        <v>211</v>
      </c>
      <c r="M7" s="43" t="s">
        <v>205</v>
      </c>
      <c r="N7" s="46" t="s">
        <v>212</v>
      </c>
      <c r="O7" s="19"/>
      <c r="P7" s="19">
        <f t="shared" si="0"/>
        <v>0</v>
      </c>
      <c r="Q7" s="13"/>
    </row>
    <row r="8" spans="1:17" s="35" customFormat="1" ht="100.9" customHeight="1" x14ac:dyDescent="0.2">
      <c r="A8" s="69" t="s">
        <v>46</v>
      </c>
      <c r="B8" s="42">
        <v>1</v>
      </c>
      <c r="C8" s="42">
        <v>109</v>
      </c>
      <c r="D8" s="43" t="s">
        <v>89</v>
      </c>
      <c r="E8" s="43" t="s">
        <v>208</v>
      </c>
      <c r="F8" s="43" t="s">
        <v>201</v>
      </c>
      <c r="G8" s="44">
        <v>2</v>
      </c>
      <c r="H8" s="45" t="e" vm="22">
        <v>#VALUE!</v>
      </c>
      <c r="I8" s="43" t="s">
        <v>190</v>
      </c>
      <c r="J8" s="43" t="s">
        <v>209</v>
      </c>
      <c r="K8" s="46" t="s">
        <v>210</v>
      </c>
      <c r="L8" s="43" t="s">
        <v>211</v>
      </c>
      <c r="M8" s="43" t="s">
        <v>205</v>
      </c>
      <c r="N8" s="46" t="s">
        <v>212</v>
      </c>
      <c r="O8" s="19"/>
      <c r="P8" s="19">
        <f t="shared" ref="P8" si="1">SUM(O8*G8)</f>
        <v>0</v>
      </c>
      <c r="Q8" s="13"/>
    </row>
    <row r="9" spans="1:17" s="35" customFormat="1" ht="100.9" customHeight="1" x14ac:dyDescent="0.2">
      <c r="A9" s="69" t="s">
        <v>46</v>
      </c>
      <c r="B9" s="42">
        <v>1</v>
      </c>
      <c r="C9" s="42">
        <v>110</v>
      </c>
      <c r="D9" s="43" t="s">
        <v>207</v>
      </c>
      <c r="E9" s="43" t="s">
        <v>213</v>
      </c>
      <c r="F9" s="43" t="s">
        <v>201</v>
      </c>
      <c r="G9" s="44">
        <v>1</v>
      </c>
      <c r="H9" s="45" t="e" vm="23">
        <v>#VALUE!</v>
      </c>
      <c r="I9" s="43" t="s">
        <v>190</v>
      </c>
      <c r="J9" s="43" t="s">
        <v>214</v>
      </c>
      <c r="K9" s="46" t="s">
        <v>215</v>
      </c>
      <c r="L9" s="43" t="s">
        <v>216</v>
      </c>
      <c r="M9" s="43" t="s">
        <v>205</v>
      </c>
      <c r="N9" s="46"/>
      <c r="O9" s="19"/>
      <c r="P9" s="19">
        <f t="shared" si="0"/>
        <v>0</v>
      </c>
      <c r="Q9" s="13"/>
    </row>
    <row r="10" spans="1:17" s="35" customFormat="1" ht="100.9" customHeight="1" x14ac:dyDescent="0.2">
      <c r="A10" s="69" t="s">
        <v>46</v>
      </c>
      <c r="B10" s="42">
        <v>1</v>
      </c>
      <c r="C10" s="42">
        <v>109</v>
      </c>
      <c r="D10" s="43" t="s">
        <v>217</v>
      </c>
      <c r="E10" s="43" t="s">
        <v>218</v>
      </c>
      <c r="F10" s="43" t="s">
        <v>201</v>
      </c>
      <c r="G10" s="44">
        <v>1</v>
      </c>
      <c r="H10" s="45" t="e" vm="23">
        <v>#VALUE!</v>
      </c>
      <c r="I10" s="43" t="s">
        <v>190</v>
      </c>
      <c r="J10" s="43" t="s">
        <v>214</v>
      </c>
      <c r="K10" s="43" t="s">
        <v>219</v>
      </c>
      <c r="L10" s="43" t="s">
        <v>220</v>
      </c>
      <c r="M10" s="43" t="s">
        <v>205</v>
      </c>
      <c r="N10" s="46"/>
      <c r="O10" s="19"/>
      <c r="P10" s="19">
        <f t="shared" si="0"/>
        <v>0</v>
      </c>
      <c r="Q10" s="13"/>
    </row>
    <row r="11" spans="1:17" s="35" customFormat="1" ht="100.9" customHeight="1" x14ac:dyDescent="0.2">
      <c r="A11" s="69" t="s">
        <v>46</v>
      </c>
      <c r="B11" s="42">
        <v>1</v>
      </c>
      <c r="C11" s="42">
        <v>110</v>
      </c>
      <c r="D11" s="43" t="s">
        <v>207</v>
      </c>
      <c r="E11" s="43" t="s">
        <v>221</v>
      </c>
      <c r="F11" s="43" t="s">
        <v>201</v>
      </c>
      <c r="G11" s="44">
        <v>1</v>
      </c>
      <c r="H11" s="45" t="e" vm="24">
        <v>#VALUE!</v>
      </c>
      <c r="I11" s="43" t="s">
        <v>190</v>
      </c>
      <c r="J11" s="43" t="s">
        <v>222</v>
      </c>
      <c r="K11" s="43" t="s">
        <v>223</v>
      </c>
      <c r="L11" s="43" t="s">
        <v>224</v>
      </c>
      <c r="M11" s="43" t="s">
        <v>225</v>
      </c>
      <c r="N11" s="43" t="s">
        <v>226</v>
      </c>
      <c r="O11" s="19"/>
      <c r="P11" s="19">
        <f t="shared" si="0"/>
        <v>0</v>
      </c>
      <c r="Q11" s="13"/>
    </row>
    <row r="12" spans="1:17" s="35" customFormat="1" ht="100.5" customHeight="1" x14ac:dyDescent="0.2">
      <c r="A12" s="69" t="s">
        <v>46</v>
      </c>
      <c r="B12" s="42">
        <v>1</v>
      </c>
      <c r="C12" s="42">
        <v>122</v>
      </c>
      <c r="D12" s="43" t="s">
        <v>227</v>
      </c>
      <c r="E12" s="43" t="s">
        <v>208</v>
      </c>
      <c r="F12" s="43" t="s">
        <v>201</v>
      </c>
      <c r="G12" s="44">
        <v>2</v>
      </c>
      <c r="H12" s="45" t="e" vm="22">
        <v>#VALUE!</v>
      </c>
      <c r="I12" s="43" t="s">
        <v>190</v>
      </c>
      <c r="J12" s="43" t="s">
        <v>209</v>
      </c>
      <c r="K12" s="46" t="s">
        <v>210</v>
      </c>
      <c r="L12" s="43" t="s">
        <v>211</v>
      </c>
      <c r="M12" s="43" t="s">
        <v>205</v>
      </c>
      <c r="N12" s="46"/>
      <c r="O12" s="19"/>
      <c r="P12" s="19">
        <f t="shared" si="0"/>
        <v>0</v>
      </c>
      <c r="Q12" s="13"/>
    </row>
    <row r="13" spans="1:17" s="35" customFormat="1" ht="124.15" customHeight="1" x14ac:dyDescent="0.2">
      <c r="A13" s="69" t="s">
        <v>46</v>
      </c>
      <c r="B13" s="42">
        <v>1</v>
      </c>
      <c r="C13" s="42">
        <v>124</v>
      </c>
      <c r="D13" s="43" t="s">
        <v>123</v>
      </c>
      <c r="E13" s="43" t="s">
        <v>228</v>
      </c>
      <c r="F13" s="43" t="s">
        <v>229</v>
      </c>
      <c r="G13" s="44">
        <v>2</v>
      </c>
      <c r="H13" s="45" t="e" vm="25">
        <v>#VALUE!</v>
      </c>
      <c r="I13" s="43" t="s">
        <v>190</v>
      </c>
      <c r="J13" s="43" t="s">
        <v>230</v>
      </c>
      <c r="K13" s="46" t="s">
        <v>231</v>
      </c>
      <c r="L13" s="43" t="s">
        <v>232</v>
      </c>
      <c r="M13" s="43" t="s">
        <v>233</v>
      </c>
      <c r="N13" s="46"/>
      <c r="O13" s="19"/>
      <c r="P13" s="19">
        <f t="shared" si="0"/>
        <v>0</v>
      </c>
      <c r="Q13" s="13"/>
    </row>
    <row r="14" spans="1:17" s="35" customFormat="1" ht="124.15" customHeight="1" x14ac:dyDescent="0.2">
      <c r="A14" s="69" t="s">
        <v>46</v>
      </c>
      <c r="B14" s="42">
        <v>1</v>
      </c>
      <c r="C14" s="42">
        <v>130</v>
      </c>
      <c r="D14" s="43" t="s">
        <v>130</v>
      </c>
      <c r="E14" s="43" t="s">
        <v>234</v>
      </c>
      <c r="F14" s="43" t="s">
        <v>235</v>
      </c>
      <c r="G14" s="44">
        <v>6</v>
      </c>
      <c r="H14" s="45" t="e" vm="26">
        <v>#VALUE!</v>
      </c>
      <c r="I14" s="43" t="s">
        <v>190</v>
      </c>
      <c r="J14" s="43" t="s">
        <v>236</v>
      </c>
      <c r="K14" s="43" t="s">
        <v>237</v>
      </c>
      <c r="L14" s="43" t="s">
        <v>238</v>
      </c>
      <c r="M14" s="43" t="s">
        <v>239</v>
      </c>
      <c r="N14" s="46"/>
      <c r="O14" s="19"/>
      <c r="P14" s="19">
        <f t="shared" si="0"/>
        <v>0</v>
      </c>
      <c r="Q14" s="13"/>
    </row>
    <row r="15" spans="1:17" s="35" customFormat="1" ht="124.15" customHeight="1" x14ac:dyDescent="0.2">
      <c r="A15" s="69" t="s">
        <v>46</v>
      </c>
      <c r="B15" s="42">
        <v>1</v>
      </c>
      <c r="C15" s="42">
        <v>131</v>
      </c>
      <c r="D15" s="43" t="s">
        <v>130</v>
      </c>
      <c r="E15" s="43" t="s">
        <v>234</v>
      </c>
      <c r="F15" s="43" t="s">
        <v>235</v>
      </c>
      <c r="G15" s="44">
        <v>6</v>
      </c>
      <c r="H15" s="45" t="e" vm="26">
        <v>#VALUE!</v>
      </c>
      <c r="I15" s="43" t="s">
        <v>190</v>
      </c>
      <c r="J15" s="43" t="s">
        <v>236</v>
      </c>
      <c r="K15" s="43" t="s">
        <v>237</v>
      </c>
      <c r="L15" s="43" t="s">
        <v>238</v>
      </c>
      <c r="M15" s="43" t="s">
        <v>239</v>
      </c>
      <c r="N15" s="46"/>
      <c r="O15" s="19"/>
      <c r="P15" s="19">
        <f t="shared" si="0"/>
        <v>0</v>
      </c>
      <c r="Q15" s="13"/>
    </row>
    <row r="16" spans="1:17" s="35" customFormat="1" ht="124.15" customHeight="1" x14ac:dyDescent="0.2">
      <c r="A16" s="69" t="s">
        <v>46</v>
      </c>
      <c r="B16" s="42">
        <v>1</v>
      </c>
      <c r="C16" s="42">
        <v>105</v>
      </c>
      <c r="D16" s="43" t="s">
        <v>126</v>
      </c>
      <c r="E16" s="43" t="s">
        <v>240</v>
      </c>
      <c r="F16" s="43" t="s">
        <v>201</v>
      </c>
      <c r="G16" s="44">
        <v>1</v>
      </c>
      <c r="H16" s="45" t="e" vm="27">
        <v>#VALUE!</v>
      </c>
      <c r="I16" s="43" t="s">
        <v>190</v>
      </c>
      <c r="J16" s="43" t="s">
        <v>202</v>
      </c>
      <c r="K16" s="46" t="s">
        <v>241</v>
      </c>
      <c r="L16" s="43" t="s">
        <v>242</v>
      </c>
      <c r="M16" s="43" t="s">
        <v>243</v>
      </c>
      <c r="N16" s="43" t="s">
        <v>206</v>
      </c>
      <c r="O16" s="19"/>
      <c r="P16" s="19">
        <f t="shared" si="0"/>
        <v>0</v>
      </c>
      <c r="Q16" s="13"/>
    </row>
    <row r="17" spans="1:17" s="35" customFormat="1" ht="100.9" customHeight="1" x14ac:dyDescent="0.2">
      <c r="A17" s="69" t="s">
        <v>46</v>
      </c>
      <c r="B17" s="42">
        <v>1</v>
      </c>
      <c r="C17" s="42">
        <v>104</v>
      </c>
      <c r="D17" s="43" t="s">
        <v>126</v>
      </c>
      <c r="E17" s="43" t="s">
        <v>240</v>
      </c>
      <c r="F17" s="43" t="s">
        <v>201</v>
      </c>
      <c r="G17" s="44">
        <v>1</v>
      </c>
      <c r="H17" s="45" t="e" vm="27">
        <v>#VALUE!</v>
      </c>
      <c r="I17" s="43" t="s">
        <v>190</v>
      </c>
      <c r="J17" s="43" t="s">
        <v>202</v>
      </c>
      <c r="K17" s="46" t="s">
        <v>241</v>
      </c>
      <c r="L17" s="43" t="s">
        <v>242</v>
      </c>
      <c r="M17" s="43" t="s">
        <v>243</v>
      </c>
      <c r="N17" s="43" t="s">
        <v>206</v>
      </c>
      <c r="O17" s="19"/>
      <c r="P17" s="19">
        <f t="shared" si="0"/>
        <v>0</v>
      </c>
      <c r="Q17" s="13"/>
    </row>
    <row r="18" spans="1:17" s="35" customFormat="1" ht="124.15" customHeight="1" x14ac:dyDescent="0.2">
      <c r="A18" s="69" t="s">
        <v>46</v>
      </c>
      <c r="B18" s="42">
        <v>1</v>
      </c>
      <c r="C18" s="42">
        <v>108</v>
      </c>
      <c r="D18" s="43" t="s">
        <v>126</v>
      </c>
      <c r="E18" s="43" t="s">
        <v>240</v>
      </c>
      <c r="F18" s="43" t="s">
        <v>201</v>
      </c>
      <c r="G18" s="44">
        <v>1</v>
      </c>
      <c r="H18" s="45" t="e" vm="27">
        <v>#VALUE!</v>
      </c>
      <c r="I18" s="43" t="s">
        <v>190</v>
      </c>
      <c r="J18" s="43" t="s">
        <v>202</v>
      </c>
      <c r="K18" s="46" t="s">
        <v>241</v>
      </c>
      <c r="L18" s="43" t="s">
        <v>242</v>
      </c>
      <c r="M18" s="43" t="s">
        <v>243</v>
      </c>
      <c r="N18" s="43" t="s">
        <v>206</v>
      </c>
      <c r="O18" s="19"/>
      <c r="P18" s="19">
        <f t="shared" si="0"/>
        <v>0</v>
      </c>
      <c r="Q18" s="13"/>
    </row>
    <row r="19" spans="1:17" s="35" customFormat="1" ht="124.15" customHeight="1" x14ac:dyDescent="0.2">
      <c r="A19" s="69" t="s">
        <v>46</v>
      </c>
      <c r="B19" s="42">
        <v>1</v>
      </c>
      <c r="C19" s="42">
        <v>112</v>
      </c>
      <c r="D19" s="43" t="s">
        <v>133</v>
      </c>
      <c r="E19" s="43" t="s">
        <v>244</v>
      </c>
      <c r="F19" s="43" t="s">
        <v>235</v>
      </c>
      <c r="G19" s="44">
        <v>4</v>
      </c>
      <c r="H19" s="45" t="e" vm="26">
        <v>#VALUE!</v>
      </c>
      <c r="I19" s="43" t="s">
        <v>190</v>
      </c>
      <c r="J19" s="46" t="s">
        <v>245</v>
      </c>
      <c r="K19" s="43" t="s">
        <v>246</v>
      </c>
      <c r="L19" s="43" t="s">
        <v>247</v>
      </c>
      <c r="M19" s="43" t="s">
        <v>239</v>
      </c>
      <c r="N19" s="46"/>
      <c r="O19" s="19"/>
      <c r="P19" s="19">
        <f t="shared" si="0"/>
        <v>0</v>
      </c>
      <c r="Q19" s="13"/>
    </row>
    <row r="20" spans="1:17" s="35" customFormat="1" ht="100.9" customHeight="1" x14ac:dyDescent="0.2">
      <c r="A20" s="69" t="s">
        <v>46</v>
      </c>
      <c r="B20" s="42">
        <v>1</v>
      </c>
      <c r="C20" s="42">
        <v>109</v>
      </c>
      <c r="D20" s="43" t="s">
        <v>89</v>
      </c>
      <c r="E20" s="43" t="s">
        <v>248</v>
      </c>
      <c r="F20" s="43" t="s">
        <v>201</v>
      </c>
      <c r="G20" s="44">
        <v>1</v>
      </c>
      <c r="H20" s="45" t="e" vm="24">
        <v>#VALUE!</v>
      </c>
      <c r="I20" s="43" t="s">
        <v>190</v>
      </c>
      <c r="J20" s="43" t="s">
        <v>222</v>
      </c>
      <c r="K20" s="43" t="s">
        <v>249</v>
      </c>
      <c r="L20" s="43" t="s">
        <v>250</v>
      </c>
      <c r="M20" s="43" t="s">
        <v>225</v>
      </c>
      <c r="N20" s="43" t="s">
        <v>251</v>
      </c>
      <c r="O20" s="19"/>
      <c r="P20" s="19">
        <f t="shared" si="0"/>
        <v>0</v>
      </c>
      <c r="Q20" s="13"/>
    </row>
    <row r="21" spans="1:17" s="35" customFormat="1" ht="100.9" customHeight="1" x14ac:dyDescent="0.2">
      <c r="A21" s="69" t="s">
        <v>46</v>
      </c>
      <c r="B21" s="42">
        <v>1</v>
      </c>
      <c r="C21" s="42">
        <v>109</v>
      </c>
      <c r="D21" s="43" t="s">
        <v>89</v>
      </c>
      <c r="E21" s="43" t="s">
        <v>252</v>
      </c>
      <c r="F21" s="43" t="s">
        <v>201</v>
      </c>
      <c r="G21" s="44">
        <v>1</v>
      </c>
      <c r="H21" s="45" t="e" vm="21">
        <v>#VALUE!</v>
      </c>
      <c r="I21" s="43" t="s">
        <v>190</v>
      </c>
      <c r="J21" s="43" t="s">
        <v>202</v>
      </c>
      <c r="K21" s="43" t="s">
        <v>253</v>
      </c>
      <c r="L21" s="43" t="s">
        <v>254</v>
      </c>
      <c r="M21" s="43" t="s">
        <v>205</v>
      </c>
      <c r="N21" s="43" t="s">
        <v>206</v>
      </c>
      <c r="O21" s="19"/>
      <c r="P21" s="19">
        <f t="shared" si="0"/>
        <v>0</v>
      </c>
      <c r="Q21" s="13"/>
    </row>
    <row r="22" spans="1:17" s="35" customFormat="1" ht="124.15" customHeight="1" x14ac:dyDescent="0.2">
      <c r="A22" s="69" t="s">
        <v>46</v>
      </c>
      <c r="B22" s="42">
        <v>1</v>
      </c>
      <c r="C22" s="42">
        <v>135</v>
      </c>
      <c r="D22" s="43" t="s">
        <v>255</v>
      </c>
      <c r="E22" s="43" t="s">
        <v>256</v>
      </c>
      <c r="F22" s="43" t="s">
        <v>201</v>
      </c>
      <c r="G22" s="44">
        <v>1</v>
      </c>
      <c r="H22" s="45" t="e" vm="22">
        <v>#VALUE!</v>
      </c>
      <c r="I22" s="43" t="s">
        <v>190</v>
      </c>
      <c r="J22" s="43" t="s">
        <v>209</v>
      </c>
      <c r="K22" s="43" t="s">
        <v>257</v>
      </c>
      <c r="L22" s="43" t="s">
        <v>258</v>
      </c>
      <c r="M22" s="43" t="s">
        <v>205</v>
      </c>
      <c r="N22" s="46"/>
      <c r="O22" s="19"/>
      <c r="P22" s="19">
        <f t="shared" si="0"/>
        <v>0</v>
      </c>
      <c r="Q22" s="13"/>
    </row>
    <row r="23" spans="1:17" s="35" customFormat="1" ht="124.15" customHeight="1" x14ac:dyDescent="0.2">
      <c r="A23" s="69" t="s">
        <v>46</v>
      </c>
      <c r="B23" s="42">
        <v>1</v>
      </c>
      <c r="C23" s="42">
        <v>106</v>
      </c>
      <c r="D23" s="43" t="s">
        <v>126</v>
      </c>
      <c r="E23" s="43" t="s">
        <v>259</v>
      </c>
      <c r="F23" s="121" t="s">
        <v>201</v>
      </c>
      <c r="G23" s="122">
        <v>1</v>
      </c>
      <c r="H23" s="123" t="e" vm="28">
        <v>#VALUE!</v>
      </c>
      <c r="I23" s="121" t="s">
        <v>190</v>
      </c>
      <c r="J23" s="121" t="s">
        <v>202</v>
      </c>
      <c r="K23" s="124" t="s">
        <v>260</v>
      </c>
      <c r="L23" s="121" t="s">
        <v>261</v>
      </c>
      <c r="M23" s="43" t="s">
        <v>243</v>
      </c>
      <c r="N23" s="125" t="s">
        <v>262</v>
      </c>
      <c r="O23" s="19"/>
      <c r="P23" s="19">
        <f t="shared" si="0"/>
        <v>0</v>
      </c>
      <c r="Q23" s="13"/>
    </row>
    <row r="24" spans="1:17" s="35" customFormat="1" ht="124.15" customHeight="1" thickBot="1" x14ac:dyDescent="0.25">
      <c r="A24" s="71" t="s">
        <v>46</v>
      </c>
      <c r="B24" s="72">
        <v>1</v>
      </c>
      <c r="C24" s="72">
        <v>131</v>
      </c>
      <c r="D24" s="73" t="s">
        <v>130</v>
      </c>
      <c r="E24" s="73" t="s">
        <v>263</v>
      </c>
      <c r="F24" s="73" t="s">
        <v>264</v>
      </c>
      <c r="G24" s="100">
        <v>1</v>
      </c>
      <c r="H24" s="74" t="e" vm="29">
        <v>#VALUE!</v>
      </c>
      <c r="I24" s="73" t="s">
        <v>190</v>
      </c>
      <c r="J24" s="73" t="s">
        <v>265</v>
      </c>
      <c r="K24" s="73" t="s">
        <v>266</v>
      </c>
      <c r="L24" s="73" t="s">
        <v>267</v>
      </c>
      <c r="M24" s="73" t="s">
        <v>268</v>
      </c>
      <c r="N24" s="75"/>
      <c r="O24" s="76"/>
      <c r="P24" s="76">
        <f t="shared" si="0"/>
        <v>0</v>
      </c>
      <c r="Q24" s="77"/>
    </row>
    <row r="25" spans="1:17" ht="15.75" thickBot="1" x14ac:dyDescent="0.3"/>
    <row r="26" spans="1:17" s="47" customFormat="1" ht="21" thickBot="1" x14ac:dyDescent="0.3">
      <c r="B26" s="281" t="s">
        <v>75</v>
      </c>
      <c r="C26" s="282"/>
      <c r="D26" s="282"/>
      <c r="E26" s="282"/>
      <c r="F26" s="282"/>
      <c r="G26" s="282"/>
      <c r="H26" s="282"/>
      <c r="I26" s="282"/>
      <c r="J26" s="282"/>
      <c r="K26" s="282"/>
      <c r="L26" s="282"/>
      <c r="M26" s="282"/>
      <c r="N26" s="283"/>
      <c r="O26" s="273"/>
      <c r="P26" s="274"/>
      <c r="Q26" s="48"/>
    </row>
    <row r="27" spans="1:17" s="49" customFormat="1" ht="21" thickBot="1" x14ac:dyDescent="0.3">
      <c r="B27" s="57"/>
      <c r="C27" s="51"/>
      <c r="O27" s="52"/>
      <c r="P27" s="52"/>
    </row>
    <row r="28" spans="1:17" s="47" customFormat="1" ht="21" thickBot="1" x14ac:dyDescent="0.3">
      <c r="B28" s="275" t="s">
        <v>76</v>
      </c>
      <c r="C28" s="276"/>
      <c r="D28" s="276"/>
      <c r="E28" s="276"/>
      <c r="F28" s="276"/>
      <c r="G28" s="276"/>
      <c r="H28" s="276"/>
      <c r="I28" s="276"/>
      <c r="J28" s="276"/>
      <c r="K28" s="276"/>
      <c r="L28" s="276"/>
      <c r="M28" s="276"/>
      <c r="N28" s="277"/>
      <c r="O28" s="273">
        <f>SUM(P4:P24,O26)</f>
        <v>0</v>
      </c>
      <c r="P28" s="274"/>
      <c r="Q28" s="48"/>
    </row>
    <row r="29" spans="1:17" s="49" customFormat="1" ht="21" thickBot="1" x14ac:dyDescent="0.3">
      <c r="B29" s="57"/>
      <c r="C29" s="51"/>
      <c r="O29" s="52"/>
      <c r="P29" s="52"/>
    </row>
    <row r="30" spans="1:17" s="49" customFormat="1" ht="21" thickBot="1" x14ac:dyDescent="0.3">
      <c r="B30" s="278" t="s">
        <v>77</v>
      </c>
      <c r="C30" s="279"/>
      <c r="D30" s="279"/>
      <c r="E30" s="279"/>
      <c r="F30" s="279"/>
      <c r="G30" s="279"/>
      <c r="H30" s="279"/>
      <c r="I30" s="279"/>
      <c r="J30" s="279"/>
      <c r="K30" s="279"/>
      <c r="L30" s="279"/>
      <c r="M30" s="279"/>
      <c r="N30" s="280"/>
      <c r="O30" s="273"/>
      <c r="P30" s="274"/>
      <c r="Q30" s="256"/>
    </row>
    <row r="31" spans="1:17" s="49" customFormat="1" ht="21" thickBot="1" x14ac:dyDescent="0.3">
      <c r="B31" s="57"/>
      <c r="C31" s="51"/>
      <c r="O31" s="52"/>
      <c r="P31" s="52"/>
    </row>
    <row r="32" spans="1:17" s="49" customFormat="1" ht="21" thickBot="1" x14ac:dyDescent="0.3">
      <c r="B32" s="270" t="s">
        <v>78</v>
      </c>
      <c r="C32" s="271"/>
      <c r="D32" s="271"/>
      <c r="E32" s="271"/>
      <c r="F32" s="271"/>
      <c r="G32" s="271"/>
      <c r="H32" s="271"/>
      <c r="I32" s="271"/>
      <c r="J32" s="271"/>
      <c r="K32" s="271"/>
      <c r="L32" s="271"/>
      <c r="M32" s="271"/>
      <c r="N32" s="272"/>
      <c r="O32" s="273">
        <f>SUM(O28-O30)</f>
        <v>0</v>
      </c>
      <c r="P32" s="274"/>
      <c r="Q32" s="256"/>
    </row>
  </sheetData>
  <sortState xmlns:xlrd2="http://schemas.microsoft.com/office/spreadsheetml/2017/richdata2" ref="A4:R24">
    <sortCondition ref="E4:E24"/>
  </sortState>
  <mergeCells count="10">
    <mergeCell ref="A1:Q1"/>
    <mergeCell ref="A2:Q2"/>
    <mergeCell ref="B32:N32"/>
    <mergeCell ref="O32:P32"/>
    <mergeCell ref="B26:N26"/>
    <mergeCell ref="O26:P26"/>
    <mergeCell ref="B28:N28"/>
    <mergeCell ref="O28:P28"/>
    <mergeCell ref="B30:N30"/>
    <mergeCell ref="O30:P30"/>
  </mergeCells>
  <phoneticPr fontId="1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3"/>
  <sheetViews>
    <sheetView topLeftCell="J1" zoomScale="60" zoomScaleNormal="60" workbookViewId="0">
      <selection activeCell="O9" sqref="O9:P9"/>
    </sheetView>
  </sheetViews>
  <sheetFormatPr defaultRowHeight="15" x14ac:dyDescent="0.25"/>
  <cols>
    <col min="1" max="1" width="16.85546875" customWidth="1"/>
    <col min="2" max="2" width="12" bestFit="1" customWidth="1"/>
    <col min="3" max="3" width="25.28515625" bestFit="1" customWidth="1"/>
    <col min="4" max="4" width="28.5703125" bestFit="1" customWidth="1"/>
    <col min="5" max="5" width="29.28515625" bestFit="1" customWidth="1"/>
    <col min="6" max="6" width="28.42578125" bestFit="1" customWidth="1"/>
    <col min="7" max="7" width="17.140625" bestFit="1" customWidth="1"/>
    <col min="8" max="8" width="29.5703125" customWidth="1"/>
    <col min="9" max="9" width="30.5703125" customWidth="1"/>
    <col min="10" max="10" width="27.5703125" customWidth="1"/>
    <col min="11" max="11" width="47.7109375" customWidth="1"/>
    <col min="12" max="12" width="29.5703125" customWidth="1"/>
    <col min="13" max="13" width="50.28515625" bestFit="1" customWidth="1"/>
    <col min="14" max="14" width="66.85546875" bestFit="1" customWidth="1"/>
    <col min="15" max="15" width="26.28515625" bestFit="1" customWidth="1"/>
    <col min="16" max="16" width="22.140625" bestFit="1" customWidth="1"/>
    <col min="17" max="17" width="14.42578125" bestFit="1" customWidth="1"/>
  </cols>
  <sheetData>
    <row r="1" spans="1:18" s="9" customFormat="1" ht="28.15" customHeight="1" x14ac:dyDescent="0.25">
      <c r="A1" s="266" t="s">
        <v>27</v>
      </c>
      <c r="B1" s="266"/>
      <c r="C1" s="266"/>
      <c r="D1" s="266"/>
      <c r="E1" s="266"/>
      <c r="F1" s="266"/>
      <c r="G1" s="266"/>
      <c r="H1" s="266"/>
      <c r="I1" s="266"/>
      <c r="J1" s="266"/>
      <c r="K1" s="266"/>
      <c r="L1" s="266"/>
      <c r="M1" s="266"/>
      <c r="N1" s="266"/>
      <c r="O1" s="266"/>
      <c r="P1" s="266"/>
      <c r="Q1" s="267"/>
    </row>
    <row r="2" spans="1:18" s="9" customFormat="1" ht="28.15" customHeight="1" thickBot="1" x14ac:dyDescent="0.3">
      <c r="A2" s="284" t="s">
        <v>269</v>
      </c>
      <c r="B2" s="284"/>
      <c r="C2" s="284"/>
      <c r="D2" s="284"/>
      <c r="E2" s="284"/>
      <c r="F2" s="284"/>
      <c r="G2" s="284"/>
      <c r="H2" s="284"/>
      <c r="I2" s="284"/>
      <c r="J2" s="284"/>
      <c r="K2" s="284"/>
      <c r="L2" s="284"/>
      <c r="M2" s="284"/>
      <c r="N2" s="284"/>
      <c r="O2" s="284"/>
      <c r="P2" s="284"/>
      <c r="Q2" s="285"/>
    </row>
    <row r="3" spans="1:18" s="17" customFormat="1" ht="36.75" thickBot="1" x14ac:dyDescent="0.3">
      <c r="A3" s="14" t="s">
        <v>29</v>
      </c>
      <c r="B3" s="15" t="s">
        <v>30</v>
      </c>
      <c r="C3" s="15" t="s">
        <v>31</v>
      </c>
      <c r="D3" s="15" t="s">
        <v>32</v>
      </c>
      <c r="E3" s="15" t="s">
        <v>33</v>
      </c>
      <c r="F3" s="15" t="s">
        <v>34</v>
      </c>
      <c r="G3" s="15" t="s">
        <v>35</v>
      </c>
      <c r="H3" s="15" t="s">
        <v>36</v>
      </c>
      <c r="I3" s="15" t="s">
        <v>37</v>
      </c>
      <c r="J3" s="15" t="s">
        <v>38</v>
      </c>
      <c r="K3" s="15" t="s">
        <v>39</v>
      </c>
      <c r="L3" s="15" t="s">
        <v>40</v>
      </c>
      <c r="M3" s="15" t="s">
        <v>41</v>
      </c>
      <c r="N3" s="15" t="s">
        <v>42</v>
      </c>
      <c r="O3" s="15" t="s">
        <v>43</v>
      </c>
      <c r="P3" s="15" t="s">
        <v>44</v>
      </c>
      <c r="Q3" s="16" t="s">
        <v>45</v>
      </c>
    </row>
    <row r="4" spans="1:18" s="120" customFormat="1" ht="113.1" customHeight="1" x14ac:dyDescent="0.25">
      <c r="A4" s="177" t="s">
        <v>46</v>
      </c>
      <c r="B4" s="178">
        <v>1</v>
      </c>
      <c r="C4" s="179">
        <v>103</v>
      </c>
      <c r="D4" s="178" t="s">
        <v>56</v>
      </c>
      <c r="E4" s="178" t="s">
        <v>270</v>
      </c>
      <c r="F4" s="180" t="s">
        <v>100</v>
      </c>
      <c r="G4" s="178">
        <v>6</v>
      </c>
      <c r="H4" s="181" t="e" vm="30">
        <v>#VALUE!</v>
      </c>
      <c r="I4" s="182" t="s">
        <v>271</v>
      </c>
      <c r="J4" s="180" t="s">
        <v>272</v>
      </c>
      <c r="K4" s="180">
        <v>3495</v>
      </c>
      <c r="L4" s="180" t="s">
        <v>273</v>
      </c>
      <c r="M4" s="180" t="s">
        <v>274</v>
      </c>
      <c r="N4" s="180"/>
      <c r="O4" s="183"/>
      <c r="P4" s="183">
        <f t="shared" ref="P4:P5" si="0">SUM(O4*G4)</f>
        <v>0</v>
      </c>
      <c r="Q4" s="184"/>
      <c r="R4" s="176"/>
    </row>
    <row r="5" spans="1:18" s="35" customFormat="1" ht="124.15" customHeight="1" thickBot="1" x14ac:dyDescent="0.25">
      <c r="A5" s="71" t="s">
        <v>46</v>
      </c>
      <c r="B5" s="72">
        <v>1</v>
      </c>
      <c r="C5" s="73">
        <v>103</v>
      </c>
      <c r="D5" s="73" t="s">
        <v>56</v>
      </c>
      <c r="E5" s="73" t="s">
        <v>275</v>
      </c>
      <c r="F5" s="73" t="s">
        <v>201</v>
      </c>
      <c r="G5" s="100">
        <v>3</v>
      </c>
      <c r="H5" s="74" t="e" vm="31">
        <v>#VALUE!</v>
      </c>
      <c r="I5" s="73" t="s">
        <v>271</v>
      </c>
      <c r="J5" s="73" t="s">
        <v>276</v>
      </c>
      <c r="K5" s="73" t="s">
        <v>277</v>
      </c>
      <c r="L5" s="73" t="s">
        <v>278</v>
      </c>
      <c r="M5" s="75" t="s">
        <v>279</v>
      </c>
      <c r="N5" s="73" t="s">
        <v>280</v>
      </c>
      <c r="O5" s="76"/>
      <c r="P5" s="76">
        <f t="shared" si="0"/>
        <v>0</v>
      </c>
      <c r="Q5" s="77"/>
    </row>
    <row r="6" spans="1:18" ht="15.75" thickBot="1" x14ac:dyDescent="0.3"/>
    <row r="7" spans="1:18" s="47" customFormat="1" ht="21" thickBot="1" x14ac:dyDescent="0.3">
      <c r="B7" s="281" t="s">
        <v>75</v>
      </c>
      <c r="C7" s="282"/>
      <c r="D7" s="282"/>
      <c r="E7" s="282"/>
      <c r="F7" s="282"/>
      <c r="G7" s="282"/>
      <c r="H7" s="282"/>
      <c r="I7" s="282"/>
      <c r="J7" s="282"/>
      <c r="K7" s="282"/>
      <c r="L7" s="282"/>
      <c r="M7" s="282"/>
      <c r="N7" s="283"/>
      <c r="O7" s="273">
        <v>0</v>
      </c>
      <c r="P7" s="274"/>
      <c r="Q7" s="48"/>
    </row>
    <row r="8" spans="1:18" s="49" customFormat="1" ht="21" thickBot="1" x14ac:dyDescent="0.3">
      <c r="B8" s="57"/>
      <c r="O8" s="52"/>
      <c r="P8" s="52"/>
    </row>
    <row r="9" spans="1:18" s="47" customFormat="1" ht="21" thickBot="1" x14ac:dyDescent="0.3">
      <c r="B9" s="275" t="s">
        <v>76</v>
      </c>
      <c r="C9" s="276"/>
      <c r="D9" s="276"/>
      <c r="E9" s="276"/>
      <c r="F9" s="276"/>
      <c r="G9" s="276"/>
      <c r="H9" s="276"/>
      <c r="I9" s="276"/>
      <c r="J9" s="276"/>
      <c r="K9" s="276"/>
      <c r="L9" s="276"/>
      <c r="M9" s="276"/>
      <c r="N9" s="277"/>
      <c r="O9" s="273">
        <f>SUM(P4:P5,O7)</f>
        <v>0</v>
      </c>
      <c r="P9" s="274"/>
      <c r="Q9" s="48"/>
    </row>
    <row r="10" spans="1:18" s="49" customFormat="1" ht="21" thickBot="1" x14ac:dyDescent="0.3">
      <c r="B10" s="57"/>
      <c r="O10" s="52"/>
      <c r="P10" s="52"/>
    </row>
    <row r="11" spans="1:18" s="49" customFormat="1" ht="21" thickBot="1" x14ac:dyDescent="0.3">
      <c r="B11" s="278" t="s">
        <v>77</v>
      </c>
      <c r="C11" s="279"/>
      <c r="D11" s="279"/>
      <c r="E11" s="279"/>
      <c r="F11" s="279"/>
      <c r="G11" s="279"/>
      <c r="H11" s="279"/>
      <c r="I11" s="279"/>
      <c r="J11" s="279"/>
      <c r="K11" s="279"/>
      <c r="L11" s="279"/>
      <c r="M11" s="279"/>
      <c r="N11" s="280"/>
      <c r="O11" s="273"/>
      <c r="P11" s="274"/>
      <c r="Q11" s="256"/>
    </row>
    <row r="12" spans="1:18" s="49" customFormat="1" ht="21" thickBot="1" x14ac:dyDescent="0.3">
      <c r="B12" s="57"/>
      <c r="O12" s="52"/>
      <c r="P12" s="52"/>
    </row>
    <row r="13" spans="1:18" s="49" customFormat="1" ht="21" thickBot="1" x14ac:dyDescent="0.3">
      <c r="B13" s="270" t="s">
        <v>78</v>
      </c>
      <c r="C13" s="271"/>
      <c r="D13" s="271"/>
      <c r="E13" s="271"/>
      <c r="F13" s="271"/>
      <c r="G13" s="271"/>
      <c r="H13" s="271"/>
      <c r="I13" s="271"/>
      <c r="J13" s="271"/>
      <c r="K13" s="271"/>
      <c r="L13" s="271"/>
      <c r="M13" s="271"/>
      <c r="N13" s="272"/>
      <c r="O13" s="273">
        <f>SUM(O9-O11)</f>
        <v>0</v>
      </c>
      <c r="P13" s="274"/>
      <c r="Q13" s="256"/>
    </row>
  </sheetData>
  <sortState xmlns:xlrd2="http://schemas.microsoft.com/office/spreadsheetml/2017/richdata2" ref="A4:R5">
    <sortCondition ref="E4:E5"/>
  </sortState>
  <mergeCells count="10">
    <mergeCell ref="A1:Q1"/>
    <mergeCell ref="A2:Q2"/>
    <mergeCell ref="B11:N11"/>
    <mergeCell ref="O11:P11"/>
    <mergeCell ref="B13:N13"/>
    <mergeCell ref="O13:P13"/>
    <mergeCell ref="B7:N7"/>
    <mergeCell ref="O7:P7"/>
    <mergeCell ref="B9:N9"/>
    <mergeCell ref="O9:P9"/>
  </mergeCells>
  <phoneticPr fontId="16"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174F29E2CCFB04990F62D63E25E1830" ma:contentTypeVersion="12" ma:contentTypeDescription="Create a new document." ma:contentTypeScope="" ma:versionID="38c5bd0faaf833c9988e20674630025c">
  <xsd:schema xmlns:xsd="http://www.w3.org/2001/XMLSchema" xmlns:xs="http://www.w3.org/2001/XMLSchema" xmlns:p="http://schemas.microsoft.com/office/2006/metadata/properties" xmlns:ns2="6040b97f-ef30-4ffa-ac7b-b6139db55e05" xmlns:ns3="a1694a43-4cd6-4872-a2f7-f3b61ab74cdf" targetNamespace="http://schemas.microsoft.com/office/2006/metadata/properties" ma:root="true" ma:fieldsID="7a2b51115bfa45722eec2582470854ec" ns2:_="" ns3:_="">
    <xsd:import namespace="6040b97f-ef30-4ffa-ac7b-b6139db55e05"/>
    <xsd:import namespace="a1694a43-4cd6-4872-a2f7-f3b61ab74cd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0b97f-ef30-4ffa-ac7b-b6139db55e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694a43-4cd6-4872-a2f7-f3b61ab74cd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00FDA6-FD8A-4E58-A747-C5309D9400F4}">
  <ds:schemaRefs>
    <ds:schemaRef ds:uri="http://schemas.microsoft.com/sharepoint/v3/contenttype/forms"/>
  </ds:schemaRefs>
</ds:datastoreItem>
</file>

<file path=customXml/itemProps2.xml><?xml version="1.0" encoding="utf-8"?>
<ds:datastoreItem xmlns:ds="http://schemas.openxmlformats.org/officeDocument/2006/customXml" ds:itemID="{F5BB379A-DDBE-4CF9-9904-02BFC739C2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0b97f-ef30-4ffa-ac7b-b6139db55e05"/>
    <ds:schemaRef ds:uri="a1694a43-4cd6-4872-a2f7-f3b61ab74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7D1172-76EB-4184-8653-991910F3432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MASTER BID ROLL UP SHEET</vt:lpstr>
      <vt:lpstr>1. AGATI</vt:lpstr>
      <vt:lpstr>2. AIS</vt:lpstr>
      <vt:lpstr>3. ARCADIA CONTRACT-ENCORE</vt:lpstr>
      <vt:lpstr>4. CLARUS</vt:lpstr>
      <vt:lpstr>5. EGAN</vt:lpstr>
      <vt:lpstr>6. EMECO</vt:lpstr>
      <vt:lpstr>7. ENWORK</vt:lpstr>
      <vt:lpstr>8. ERG</vt:lpstr>
      <vt:lpstr>9. HAWORTH</vt:lpstr>
      <vt:lpstr>10. JSI</vt:lpstr>
      <vt:lpstr>11. KI</vt:lpstr>
      <vt:lpstr>12. MAGNUSON</vt:lpstr>
      <vt:lpstr>13. MAVERICK</vt:lpstr>
      <vt:lpstr>14. MEDIA TECHNOLOGIES</vt:lpstr>
      <vt:lpstr>15. OFS</vt:lpstr>
      <vt:lpstr>16. SCANDINAVIAN SPACES</vt:lpstr>
      <vt:lpstr>17. SIT ON IT</vt:lpstr>
      <vt:lpstr>18. SECTION NOT USED</vt:lpstr>
      <vt:lpstr>19. MISCELLANEOUS</vt:lpstr>
      <vt:lpstr>20. WORDEN</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Mona Mawalkar</cp:lastModifiedBy>
  <cp:revision/>
  <dcterms:created xsi:type="dcterms:W3CDTF">2022-07-14T18:36:09Z</dcterms:created>
  <dcterms:modified xsi:type="dcterms:W3CDTF">2024-11-21T15:03:30Z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0x0101007174F29E2CCFB04990F62D63E25E1830</vt:lpwstr>
  </property>
</Properties>
</file>